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0420CC4B-052F-4932-9171-0B594D78A33C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3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103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103 1 Pol'!$A$1:$X$609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G42" i="1"/>
  <c r="F42" i="1"/>
  <c r="G41" i="1"/>
  <c r="F41" i="1"/>
  <c r="G39" i="1"/>
  <c r="F39" i="1"/>
  <c r="G603" i="12"/>
  <c r="BA526" i="12"/>
  <c r="BA309" i="12"/>
  <c r="BA259" i="12"/>
  <c r="BA254" i="12"/>
  <c r="BA233" i="12"/>
  <c r="BA207" i="12"/>
  <c r="BA197" i="12"/>
  <c r="BA193" i="12"/>
  <c r="BA189" i="12"/>
  <c r="BA181" i="12"/>
  <c r="BA120" i="12"/>
  <c r="BA117" i="12"/>
  <c r="BA103" i="12"/>
  <c r="BA88" i="12"/>
  <c r="BA73" i="12"/>
  <c r="BA68" i="12"/>
  <c r="BA62" i="12"/>
  <c r="BA57" i="12"/>
  <c r="BA48" i="12"/>
  <c r="BA42" i="12"/>
  <c r="BA17" i="12"/>
  <c r="BA14" i="12"/>
  <c r="BA10" i="12"/>
  <c r="G9" i="12"/>
  <c r="I9" i="12"/>
  <c r="I8" i="12" s="1"/>
  <c r="K9" i="12"/>
  <c r="M9" i="12"/>
  <c r="O9" i="12"/>
  <c r="Q9" i="12"/>
  <c r="Q8" i="12" s="1"/>
  <c r="V9" i="12"/>
  <c r="G13" i="12"/>
  <c r="M13" i="12" s="1"/>
  <c r="I13" i="12"/>
  <c r="K13" i="12"/>
  <c r="K8" i="12" s="1"/>
  <c r="O13" i="12"/>
  <c r="Q13" i="12"/>
  <c r="V13" i="12"/>
  <c r="V8" i="12" s="1"/>
  <c r="G16" i="12"/>
  <c r="I16" i="12"/>
  <c r="K16" i="12"/>
  <c r="M16" i="12"/>
  <c r="O16" i="12"/>
  <c r="Q16" i="12"/>
  <c r="V16" i="12"/>
  <c r="G20" i="12"/>
  <c r="I20" i="12"/>
  <c r="K20" i="12"/>
  <c r="O20" i="12"/>
  <c r="O8" i="12" s="1"/>
  <c r="Q20" i="12"/>
  <c r="V20" i="12"/>
  <c r="G25" i="12"/>
  <c r="I25" i="12"/>
  <c r="K25" i="12"/>
  <c r="M25" i="12"/>
  <c r="O25" i="12"/>
  <c r="Q25" i="12"/>
  <c r="V25" i="12"/>
  <c r="G29" i="12"/>
  <c r="M29" i="12" s="1"/>
  <c r="I29" i="12"/>
  <c r="K29" i="12"/>
  <c r="O29" i="12"/>
  <c r="Q29" i="12"/>
  <c r="V29" i="12"/>
  <c r="G32" i="12"/>
  <c r="G31" i="12" s="1"/>
  <c r="I32" i="12"/>
  <c r="K32" i="12"/>
  <c r="K31" i="12" s="1"/>
  <c r="O32" i="12"/>
  <c r="O31" i="12" s="1"/>
  <c r="Q32" i="12"/>
  <c r="V32" i="12"/>
  <c r="V31" i="12" s="1"/>
  <c r="G35" i="12"/>
  <c r="I35" i="12"/>
  <c r="I31" i="12" s="1"/>
  <c r="K35" i="12"/>
  <c r="M35" i="12"/>
  <c r="O35" i="12"/>
  <c r="Q35" i="12"/>
  <c r="Q31" i="12" s="1"/>
  <c r="V35" i="12"/>
  <c r="G41" i="12"/>
  <c r="M41" i="12" s="1"/>
  <c r="I41" i="12"/>
  <c r="K41" i="12"/>
  <c r="O41" i="12"/>
  <c r="Q41" i="12"/>
  <c r="V41" i="12"/>
  <c r="G47" i="12"/>
  <c r="I47" i="12"/>
  <c r="K47" i="12"/>
  <c r="M47" i="12"/>
  <c r="O47" i="12"/>
  <c r="Q47" i="12"/>
  <c r="V47" i="12"/>
  <c r="G51" i="12"/>
  <c r="M51" i="12" s="1"/>
  <c r="I51" i="12"/>
  <c r="K51" i="12"/>
  <c r="O51" i="12"/>
  <c r="Q51" i="12"/>
  <c r="V51" i="12"/>
  <c r="G56" i="12"/>
  <c r="I56" i="12"/>
  <c r="K56" i="12"/>
  <c r="M56" i="12"/>
  <c r="O56" i="12"/>
  <c r="Q56" i="12"/>
  <c r="V56" i="12"/>
  <c r="G61" i="12"/>
  <c r="M61" i="12" s="1"/>
  <c r="I61" i="12"/>
  <c r="K61" i="12"/>
  <c r="O61" i="12"/>
  <c r="Q61" i="12"/>
  <c r="V61" i="12"/>
  <c r="G67" i="12"/>
  <c r="I67" i="12"/>
  <c r="K67" i="12"/>
  <c r="M67" i="12"/>
  <c r="O67" i="12"/>
  <c r="Q67" i="12"/>
  <c r="V67" i="12"/>
  <c r="G72" i="12"/>
  <c r="M72" i="12" s="1"/>
  <c r="I72" i="12"/>
  <c r="K72" i="12"/>
  <c r="O72" i="12"/>
  <c r="Q72" i="12"/>
  <c r="V72" i="12"/>
  <c r="G79" i="12"/>
  <c r="M79" i="12" s="1"/>
  <c r="I79" i="12"/>
  <c r="K79" i="12"/>
  <c r="K78" i="12" s="1"/>
  <c r="O79" i="12"/>
  <c r="O78" i="12" s="1"/>
  <c r="Q79" i="12"/>
  <c r="V79" i="12"/>
  <c r="V78" i="12" s="1"/>
  <c r="G83" i="12"/>
  <c r="I83" i="12"/>
  <c r="K83" i="12"/>
  <c r="M83" i="12"/>
  <c r="O83" i="12"/>
  <c r="Q83" i="12"/>
  <c r="V83" i="12"/>
  <c r="G87" i="12"/>
  <c r="M87" i="12" s="1"/>
  <c r="I87" i="12"/>
  <c r="K87" i="12"/>
  <c r="O87" i="12"/>
  <c r="Q87" i="12"/>
  <c r="V87" i="12"/>
  <c r="G102" i="12"/>
  <c r="I102" i="12"/>
  <c r="I78" i="12" s="1"/>
  <c r="K102" i="12"/>
  <c r="M102" i="12"/>
  <c r="O102" i="12"/>
  <c r="Q102" i="12"/>
  <c r="Q78" i="12" s="1"/>
  <c r="V102" i="12"/>
  <c r="G116" i="12"/>
  <c r="M116" i="12" s="1"/>
  <c r="I116" i="12"/>
  <c r="K116" i="12"/>
  <c r="O116" i="12"/>
  <c r="Q116" i="12"/>
  <c r="V116" i="12"/>
  <c r="G119" i="12"/>
  <c r="I119" i="12"/>
  <c r="K119" i="12"/>
  <c r="M119" i="12"/>
  <c r="O119" i="12"/>
  <c r="Q119" i="12"/>
  <c r="V119" i="12"/>
  <c r="G130" i="12"/>
  <c r="M130" i="12" s="1"/>
  <c r="I130" i="12"/>
  <c r="K130" i="12"/>
  <c r="O130" i="12"/>
  <c r="Q130" i="12"/>
  <c r="V130" i="12"/>
  <c r="G135" i="12"/>
  <c r="I135" i="12"/>
  <c r="K135" i="12"/>
  <c r="M135" i="12"/>
  <c r="O135" i="12"/>
  <c r="Q135" i="12"/>
  <c r="V135" i="12"/>
  <c r="G140" i="12"/>
  <c r="M140" i="12" s="1"/>
  <c r="I140" i="12"/>
  <c r="K140" i="12"/>
  <c r="O140" i="12"/>
  <c r="Q140" i="12"/>
  <c r="V140" i="12"/>
  <c r="G145" i="12"/>
  <c r="I145" i="12"/>
  <c r="K145" i="12"/>
  <c r="M145" i="12"/>
  <c r="O145" i="12"/>
  <c r="Q145" i="12"/>
  <c r="V145" i="12"/>
  <c r="G148" i="12"/>
  <c r="G149" i="12"/>
  <c r="I149" i="12"/>
  <c r="I148" i="12" s="1"/>
  <c r="K149" i="12"/>
  <c r="M149" i="12"/>
  <c r="O149" i="12"/>
  <c r="Q149" i="12"/>
  <c r="Q148" i="12" s="1"/>
  <c r="V149" i="12"/>
  <c r="G156" i="12"/>
  <c r="M156" i="12" s="1"/>
  <c r="I156" i="12"/>
  <c r="K156" i="12"/>
  <c r="K148" i="12" s="1"/>
  <c r="O156" i="12"/>
  <c r="Q156" i="12"/>
  <c r="V156" i="12"/>
  <c r="V148" i="12" s="1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O148" i="12" s="1"/>
  <c r="Q164" i="12"/>
  <c r="V164" i="12"/>
  <c r="G169" i="12"/>
  <c r="I169" i="12"/>
  <c r="K169" i="12"/>
  <c r="M169" i="12"/>
  <c r="O169" i="12"/>
  <c r="Q169" i="12"/>
  <c r="V169" i="12"/>
  <c r="G172" i="12"/>
  <c r="M172" i="12" s="1"/>
  <c r="I172" i="12"/>
  <c r="K172" i="12"/>
  <c r="O172" i="12"/>
  <c r="Q172" i="12"/>
  <c r="V172" i="12"/>
  <c r="G176" i="12"/>
  <c r="I176" i="12"/>
  <c r="K176" i="12"/>
  <c r="M176" i="12"/>
  <c r="O176" i="12"/>
  <c r="Q176" i="12"/>
  <c r="V176" i="12"/>
  <c r="G180" i="12"/>
  <c r="M180" i="12" s="1"/>
  <c r="I180" i="12"/>
  <c r="K180" i="12"/>
  <c r="O180" i="12"/>
  <c r="Q180" i="12"/>
  <c r="V180" i="12"/>
  <c r="G188" i="12"/>
  <c r="I188" i="12"/>
  <c r="K188" i="12"/>
  <c r="M188" i="12"/>
  <c r="O188" i="12"/>
  <c r="Q188" i="12"/>
  <c r="V188" i="12"/>
  <c r="G192" i="12"/>
  <c r="M192" i="12" s="1"/>
  <c r="I192" i="12"/>
  <c r="K192" i="12"/>
  <c r="O192" i="12"/>
  <c r="Q192" i="12"/>
  <c r="V192" i="12"/>
  <c r="G196" i="12"/>
  <c r="I196" i="12"/>
  <c r="K196" i="12"/>
  <c r="M196" i="12"/>
  <c r="O196" i="12"/>
  <c r="Q196" i="12"/>
  <c r="V196" i="12"/>
  <c r="G199" i="12"/>
  <c r="M199" i="12" s="1"/>
  <c r="I199" i="12"/>
  <c r="K199" i="12"/>
  <c r="O199" i="12"/>
  <c r="Q199" i="12"/>
  <c r="V199" i="12"/>
  <c r="G203" i="12"/>
  <c r="I203" i="12"/>
  <c r="K203" i="12"/>
  <c r="M203" i="12"/>
  <c r="O203" i="12"/>
  <c r="Q203" i="12"/>
  <c r="V203" i="12"/>
  <c r="G206" i="12"/>
  <c r="M206" i="12" s="1"/>
  <c r="I206" i="12"/>
  <c r="K206" i="12"/>
  <c r="O206" i="12"/>
  <c r="Q206" i="12"/>
  <c r="V206" i="12"/>
  <c r="G209" i="12"/>
  <c r="I209" i="12"/>
  <c r="K209" i="12"/>
  <c r="M209" i="12"/>
  <c r="O209" i="12"/>
  <c r="Q209" i="12"/>
  <c r="V209" i="12"/>
  <c r="G213" i="12"/>
  <c r="M213" i="12" s="1"/>
  <c r="I213" i="12"/>
  <c r="K213" i="12"/>
  <c r="O213" i="12"/>
  <c r="Q213" i="12"/>
  <c r="V213" i="12"/>
  <c r="G218" i="12"/>
  <c r="I218" i="12"/>
  <c r="K218" i="12"/>
  <c r="M218" i="12"/>
  <c r="O218" i="12"/>
  <c r="Q218" i="12"/>
  <c r="V218" i="12"/>
  <c r="G223" i="12"/>
  <c r="M223" i="12" s="1"/>
  <c r="I223" i="12"/>
  <c r="K223" i="12"/>
  <c r="O223" i="12"/>
  <c r="Q223" i="12"/>
  <c r="V223" i="12"/>
  <c r="G226" i="12"/>
  <c r="I226" i="12"/>
  <c r="K226" i="12"/>
  <c r="M226" i="12"/>
  <c r="O226" i="12"/>
  <c r="Q226" i="12"/>
  <c r="V226" i="12"/>
  <c r="G229" i="12"/>
  <c r="M229" i="12" s="1"/>
  <c r="I229" i="12"/>
  <c r="K229" i="12"/>
  <c r="O229" i="12"/>
  <c r="Q229" i="12"/>
  <c r="V229" i="12"/>
  <c r="G232" i="12"/>
  <c r="I232" i="12"/>
  <c r="K232" i="12"/>
  <c r="M232" i="12"/>
  <c r="O232" i="12"/>
  <c r="Q232" i="12"/>
  <c r="V232" i="12"/>
  <c r="G236" i="12"/>
  <c r="M236" i="12" s="1"/>
  <c r="I236" i="12"/>
  <c r="K236" i="12"/>
  <c r="O236" i="12"/>
  <c r="Q236" i="12"/>
  <c r="V236" i="12"/>
  <c r="G240" i="12"/>
  <c r="I240" i="12"/>
  <c r="K240" i="12"/>
  <c r="M240" i="12"/>
  <c r="O240" i="12"/>
  <c r="Q240" i="12"/>
  <c r="V240" i="12"/>
  <c r="G242" i="12"/>
  <c r="K242" i="12"/>
  <c r="O242" i="12"/>
  <c r="V242" i="12"/>
  <c r="G243" i="12"/>
  <c r="I243" i="12"/>
  <c r="I242" i="12" s="1"/>
  <c r="K243" i="12"/>
  <c r="M243" i="12"/>
  <c r="M242" i="12" s="1"/>
  <c r="O243" i="12"/>
  <c r="Q243" i="12"/>
  <c r="Q242" i="12" s="1"/>
  <c r="V243" i="12"/>
  <c r="G247" i="12"/>
  <c r="K247" i="12"/>
  <c r="O247" i="12"/>
  <c r="V247" i="12"/>
  <c r="G248" i="12"/>
  <c r="I248" i="12"/>
  <c r="I247" i="12" s="1"/>
  <c r="K248" i="12"/>
  <c r="M248" i="12"/>
  <c r="M247" i="12" s="1"/>
  <c r="O248" i="12"/>
  <c r="Q248" i="12"/>
  <c r="Q247" i="12" s="1"/>
  <c r="V248" i="12"/>
  <c r="G252" i="12"/>
  <c r="O252" i="12"/>
  <c r="G253" i="12"/>
  <c r="I253" i="12"/>
  <c r="I252" i="12" s="1"/>
  <c r="K253" i="12"/>
  <c r="M253" i="12"/>
  <c r="O253" i="12"/>
  <c r="Q253" i="12"/>
  <c r="Q252" i="12" s="1"/>
  <c r="V253" i="12"/>
  <c r="G258" i="12"/>
  <c r="M258" i="12" s="1"/>
  <c r="I258" i="12"/>
  <c r="K258" i="12"/>
  <c r="K252" i="12" s="1"/>
  <c r="O258" i="12"/>
  <c r="Q258" i="12"/>
  <c r="V258" i="12"/>
  <c r="V252" i="12" s="1"/>
  <c r="G265" i="12"/>
  <c r="G264" i="12" s="1"/>
  <c r="I265" i="12"/>
  <c r="K265" i="12"/>
  <c r="K264" i="12" s="1"/>
  <c r="O265" i="12"/>
  <c r="O264" i="12" s="1"/>
  <c r="Q265" i="12"/>
  <c r="V265" i="12"/>
  <c r="V264" i="12" s="1"/>
  <c r="G271" i="12"/>
  <c r="I271" i="12"/>
  <c r="I264" i="12" s="1"/>
  <c r="K271" i="12"/>
  <c r="M271" i="12"/>
  <c r="O271" i="12"/>
  <c r="Q271" i="12"/>
  <c r="Q264" i="12" s="1"/>
  <c r="V271" i="12"/>
  <c r="G277" i="12"/>
  <c r="M277" i="12" s="1"/>
  <c r="I277" i="12"/>
  <c r="K277" i="12"/>
  <c r="O277" i="12"/>
  <c r="Q277" i="12"/>
  <c r="V277" i="12"/>
  <c r="G281" i="12"/>
  <c r="I281" i="12"/>
  <c r="K281" i="12"/>
  <c r="M281" i="12"/>
  <c r="O281" i="12"/>
  <c r="Q281" i="12"/>
  <c r="V281" i="12"/>
  <c r="G285" i="12"/>
  <c r="M285" i="12" s="1"/>
  <c r="I285" i="12"/>
  <c r="K285" i="12"/>
  <c r="O285" i="12"/>
  <c r="Q285" i="12"/>
  <c r="V285" i="12"/>
  <c r="G288" i="12"/>
  <c r="I288" i="12"/>
  <c r="K288" i="12"/>
  <c r="M288" i="12"/>
  <c r="O288" i="12"/>
  <c r="Q288" i="12"/>
  <c r="V288" i="12"/>
  <c r="G291" i="12"/>
  <c r="M291" i="12" s="1"/>
  <c r="I291" i="12"/>
  <c r="K291" i="12"/>
  <c r="O291" i="12"/>
  <c r="Q291" i="12"/>
  <c r="V291" i="12"/>
  <c r="I296" i="12"/>
  <c r="Q296" i="12"/>
  <c r="G297" i="12"/>
  <c r="G296" i="12" s="1"/>
  <c r="I297" i="12"/>
  <c r="K297" i="12"/>
  <c r="K296" i="12" s="1"/>
  <c r="O297" i="12"/>
  <c r="O296" i="12" s="1"/>
  <c r="Q297" i="12"/>
  <c r="V297" i="12"/>
  <c r="V296" i="12" s="1"/>
  <c r="I303" i="12"/>
  <c r="Q303" i="12"/>
  <c r="G304" i="12"/>
  <c r="M304" i="12" s="1"/>
  <c r="M303" i="12" s="1"/>
  <c r="I304" i="12"/>
  <c r="K304" i="12"/>
  <c r="K303" i="12" s="1"/>
  <c r="O304" i="12"/>
  <c r="O303" i="12" s="1"/>
  <c r="Q304" i="12"/>
  <c r="V304" i="12"/>
  <c r="V303" i="12" s="1"/>
  <c r="I307" i="12"/>
  <c r="Q307" i="12"/>
  <c r="G308" i="12"/>
  <c r="G307" i="12" s="1"/>
  <c r="I308" i="12"/>
  <c r="K308" i="12"/>
  <c r="K307" i="12" s="1"/>
  <c r="O308" i="12"/>
  <c r="O307" i="12" s="1"/>
  <c r="Q308" i="12"/>
  <c r="V308" i="12"/>
  <c r="V307" i="12" s="1"/>
  <c r="G315" i="12"/>
  <c r="M315" i="12" s="1"/>
  <c r="I315" i="12"/>
  <c r="K315" i="12"/>
  <c r="K314" i="12" s="1"/>
  <c r="O315" i="12"/>
  <c r="O314" i="12" s="1"/>
  <c r="Q315" i="12"/>
  <c r="V315" i="12"/>
  <c r="V314" i="12" s="1"/>
  <c r="G317" i="12"/>
  <c r="I317" i="12"/>
  <c r="K317" i="12"/>
  <c r="M317" i="12"/>
  <c r="O317" i="12"/>
  <c r="Q317" i="12"/>
  <c r="V317" i="12"/>
  <c r="G321" i="12"/>
  <c r="M321" i="12" s="1"/>
  <c r="I321" i="12"/>
  <c r="K321" i="12"/>
  <c r="O321" i="12"/>
  <c r="Q321" i="12"/>
  <c r="V321" i="12"/>
  <c r="G324" i="12"/>
  <c r="I324" i="12"/>
  <c r="I314" i="12" s="1"/>
  <c r="K324" i="12"/>
  <c r="M324" i="12"/>
  <c r="O324" i="12"/>
  <c r="Q324" i="12"/>
  <c r="Q314" i="12" s="1"/>
  <c r="V324" i="12"/>
  <c r="G327" i="12"/>
  <c r="M327" i="12" s="1"/>
  <c r="I327" i="12"/>
  <c r="K327" i="12"/>
  <c r="O327" i="12"/>
  <c r="Q327" i="12"/>
  <c r="V327" i="12"/>
  <c r="G330" i="12"/>
  <c r="I330" i="12"/>
  <c r="K330" i="12"/>
  <c r="M330" i="12"/>
  <c r="O330" i="12"/>
  <c r="Q330" i="12"/>
  <c r="V330" i="12"/>
  <c r="G334" i="12"/>
  <c r="M334" i="12" s="1"/>
  <c r="I334" i="12"/>
  <c r="K334" i="12"/>
  <c r="O334" i="12"/>
  <c r="Q334" i="12"/>
  <c r="V334" i="12"/>
  <c r="G339" i="12"/>
  <c r="I339" i="12"/>
  <c r="K339" i="12"/>
  <c r="M339" i="12"/>
  <c r="O339" i="12"/>
  <c r="Q339" i="12"/>
  <c r="V339" i="12"/>
  <c r="G343" i="12"/>
  <c r="M343" i="12" s="1"/>
  <c r="I343" i="12"/>
  <c r="K343" i="12"/>
  <c r="O343" i="12"/>
  <c r="Q343" i="12"/>
  <c r="V343" i="12"/>
  <c r="G347" i="12"/>
  <c r="I347" i="12"/>
  <c r="K347" i="12"/>
  <c r="M347" i="12"/>
  <c r="O347" i="12"/>
  <c r="Q347" i="12"/>
  <c r="V347" i="12"/>
  <c r="G352" i="12"/>
  <c r="M352" i="12" s="1"/>
  <c r="I352" i="12"/>
  <c r="K352" i="12"/>
  <c r="O352" i="12"/>
  <c r="Q352" i="12"/>
  <c r="V352" i="12"/>
  <c r="G357" i="12"/>
  <c r="I357" i="12"/>
  <c r="K357" i="12"/>
  <c r="M357" i="12"/>
  <c r="O357" i="12"/>
  <c r="Q357" i="12"/>
  <c r="V357" i="12"/>
  <c r="G360" i="12"/>
  <c r="M360" i="12" s="1"/>
  <c r="I360" i="12"/>
  <c r="K360" i="12"/>
  <c r="O360" i="12"/>
  <c r="Q360" i="12"/>
  <c r="V360" i="12"/>
  <c r="G366" i="12"/>
  <c r="I366" i="12"/>
  <c r="K366" i="12"/>
  <c r="M366" i="12"/>
  <c r="O366" i="12"/>
  <c r="Q366" i="12"/>
  <c r="V366" i="12"/>
  <c r="G374" i="12"/>
  <c r="M374" i="12" s="1"/>
  <c r="I374" i="12"/>
  <c r="K374" i="12"/>
  <c r="O374" i="12"/>
  <c r="Q374" i="12"/>
  <c r="V374" i="12"/>
  <c r="G379" i="12"/>
  <c r="I379" i="12"/>
  <c r="K379" i="12"/>
  <c r="M379" i="12"/>
  <c r="O379" i="12"/>
  <c r="Q379" i="12"/>
  <c r="V379" i="12"/>
  <c r="G383" i="12"/>
  <c r="M383" i="12" s="1"/>
  <c r="I383" i="12"/>
  <c r="K383" i="12"/>
  <c r="O383" i="12"/>
  <c r="Q383" i="12"/>
  <c r="V383" i="12"/>
  <c r="G391" i="12"/>
  <c r="I391" i="12"/>
  <c r="K391" i="12"/>
  <c r="M391" i="12"/>
  <c r="O391" i="12"/>
  <c r="Q391" i="12"/>
  <c r="V391" i="12"/>
  <c r="G397" i="12"/>
  <c r="M397" i="12" s="1"/>
  <c r="I397" i="12"/>
  <c r="K397" i="12"/>
  <c r="O397" i="12"/>
  <c r="Q397" i="12"/>
  <c r="V397" i="12"/>
  <c r="G407" i="12"/>
  <c r="I407" i="12"/>
  <c r="K407" i="12"/>
  <c r="M407" i="12"/>
  <c r="O407" i="12"/>
  <c r="Q407" i="12"/>
  <c r="V407" i="12"/>
  <c r="G414" i="12"/>
  <c r="M414" i="12" s="1"/>
  <c r="I414" i="12"/>
  <c r="K414" i="12"/>
  <c r="O414" i="12"/>
  <c r="Q414" i="12"/>
  <c r="V414" i="12"/>
  <c r="G418" i="12"/>
  <c r="I418" i="12"/>
  <c r="K418" i="12"/>
  <c r="M418" i="12"/>
  <c r="O418" i="12"/>
  <c r="Q418" i="12"/>
  <c r="V418" i="12"/>
  <c r="G422" i="12"/>
  <c r="M422" i="12" s="1"/>
  <c r="I422" i="12"/>
  <c r="K422" i="12"/>
  <c r="O422" i="12"/>
  <c r="Q422" i="12"/>
  <c r="V422" i="12"/>
  <c r="G429" i="12"/>
  <c r="I429" i="12"/>
  <c r="K429" i="12"/>
  <c r="M429" i="12"/>
  <c r="O429" i="12"/>
  <c r="Q429" i="12"/>
  <c r="V429" i="12"/>
  <c r="G435" i="12"/>
  <c r="I435" i="12"/>
  <c r="I434" i="12" s="1"/>
  <c r="K435" i="12"/>
  <c r="M435" i="12"/>
  <c r="O435" i="12"/>
  <c r="Q435" i="12"/>
  <c r="Q434" i="12" s="1"/>
  <c r="V435" i="12"/>
  <c r="G439" i="12"/>
  <c r="G434" i="12" s="1"/>
  <c r="I439" i="12"/>
  <c r="K439" i="12"/>
  <c r="O439" i="12"/>
  <c r="O434" i="12" s="1"/>
  <c r="Q439" i="12"/>
  <c r="V439" i="12"/>
  <c r="G441" i="12"/>
  <c r="I441" i="12"/>
  <c r="K441" i="12"/>
  <c r="M441" i="12"/>
  <c r="O441" i="12"/>
  <c r="Q441" i="12"/>
  <c r="V441" i="12"/>
  <c r="G443" i="12"/>
  <c r="M443" i="12" s="1"/>
  <c r="I443" i="12"/>
  <c r="K443" i="12"/>
  <c r="O443" i="12"/>
  <c r="Q443" i="12"/>
  <c r="V443" i="12"/>
  <c r="V434" i="12" s="1"/>
  <c r="G447" i="12"/>
  <c r="I447" i="12"/>
  <c r="K447" i="12"/>
  <c r="M447" i="12"/>
  <c r="O447" i="12"/>
  <c r="Q447" i="12"/>
  <c r="V447" i="12"/>
  <c r="G450" i="12"/>
  <c r="M450" i="12" s="1"/>
  <c r="I450" i="12"/>
  <c r="K450" i="12"/>
  <c r="O450" i="12"/>
  <c r="Q450" i="12"/>
  <c r="V450" i="12"/>
  <c r="G453" i="12"/>
  <c r="I453" i="12"/>
  <c r="K453" i="12"/>
  <c r="M453" i="12"/>
  <c r="O453" i="12"/>
  <c r="Q453" i="12"/>
  <c r="V453" i="12"/>
  <c r="G457" i="12"/>
  <c r="M457" i="12" s="1"/>
  <c r="I457" i="12"/>
  <c r="K457" i="12"/>
  <c r="K434" i="12" s="1"/>
  <c r="O457" i="12"/>
  <c r="Q457" i="12"/>
  <c r="V457" i="12"/>
  <c r="G463" i="12"/>
  <c r="G462" i="12" s="1"/>
  <c r="I463" i="12"/>
  <c r="K463" i="12"/>
  <c r="K462" i="12" s="1"/>
  <c r="O463" i="12"/>
  <c r="O462" i="12" s="1"/>
  <c r="Q463" i="12"/>
  <c r="V463" i="12"/>
  <c r="V462" i="12" s="1"/>
  <c r="G467" i="12"/>
  <c r="I467" i="12"/>
  <c r="I462" i="12" s="1"/>
  <c r="K467" i="12"/>
  <c r="M467" i="12"/>
  <c r="O467" i="12"/>
  <c r="Q467" i="12"/>
  <c r="Q462" i="12" s="1"/>
  <c r="V467" i="12"/>
  <c r="G471" i="12"/>
  <c r="M471" i="12" s="1"/>
  <c r="I471" i="12"/>
  <c r="K471" i="12"/>
  <c r="O471" i="12"/>
  <c r="Q471" i="12"/>
  <c r="V471" i="12"/>
  <c r="G474" i="12"/>
  <c r="I474" i="12"/>
  <c r="K474" i="12"/>
  <c r="M474" i="12"/>
  <c r="O474" i="12"/>
  <c r="Q474" i="12"/>
  <c r="V474" i="12"/>
  <c r="G478" i="12"/>
  <c r="M478" i="12" s="1"/>
  <c r="I478" i="12"/>
  <c r="K478" i="12"/>
  <c r="O478" i="12"/>
  <c r="Q478" i="12"/>
  <c r="V478" i="12"/>
  <c r="G483" i="12"/>
  <c r="I483" i="12"/>
  <c r="K483" i="12"/>
  <c r="M483" i="12"/>
  <c r="O483" i="12"/>
  <c r="Q483" i="12"/>
  <c r="V483" i="12"/>
  <c r="G488" i="12"/>
  <c r="M488" i="12" s="1"/>
  <c r="I488" i="12"/>
  <c r="K488" i="12"/>
  <c r="O488" i="12"/>
  <c r="Q488" i="12"/>
  <c r="V488" i="12"/>
  <c r="G492" i="12"/>
  <c r="I492" i="12"/>
  <c r="K492" i="12"/>
  <c r="M492" i="12"/>
  <c r="O492" i="12"/>
  <c r="Q492" i="12"/>
  <c r="V492" i="12"/>
  <c r="G496" i="12"/>
  <c r="M496" i="12" s="1"/>
  <c r="I496" i="12"/>
  <c r="K496" i="12"/>
  <c r="O496" i="12"/>
  <c r="Q496" i="12"/>
  <c r="V496" i="12"/>
  <c r="G502" i="12"/>
  <c r="M502" i="12" s="1"/>
  <c r="I502" i="12"/>
  <c r="K502" i="12"/>
  <c r="K501" i="12" s="1"/>
  <c r="O502" i="12"/>
  <c r="O501" i="12" s="1"/>
  <c r="Q502" i="12"/>
  <c r="V502" i="12"/>
  <c r="G505" i="12"/>
  <c r="I505" i="12"/>
  <c r="K505" i="12"/>
  <c r="M505" i="12"/>
  <c r="O505" i="12"/>
  <c r="Q505" i="12"/>
  <c r="V505" i="12"/>
  <c r="G508" i="12"/>
  <c r="M508" i="12" s="1"/>
  <c r="I508" i="12"/>
  <c r="K508" i="12"/>
  <c r="O508" i="12"/>
  <c r="Q508" i="12"/>
  <c r="V508" i="12"/>
  <c r="G512" i="12"/>
  <c r="I512" i="12"/>
  <c r="I501" i="12" s="1"/>
  <c r="K512" i="12"/>
  <c r="M512" i="12"/>
  <c r="O512" i="12"/>
  <c r="Q512" i="12"/>
  <c r="Q501" i="12" s="1"/>
  <c r="V512" i="12"/>
  <c r="G515" i="12"/>
  <c r="M515" i="12" s="1"/>
  <c r="I515" i="12"/>
  <c r="K515" i="12"/>
  <c r="O515" i="12"/>
  <c r="Q515" i="12"/>
  <c r="V515" i="12"/>
  <c r="G518" i="12"/>
  <c r="I518" i="12"/>
  <c r="K518" i="12"/>
  <c r="M518" i="12"/>
  <c r="O518" i="12"/>
  <c r="Q518" i="12"/>
  <c r="V518" i="12"/>
  <c r="G523" i="12"/>
  <c r="G524" i="12"/>
  <c r="I524" i="12"/>
  <c r="I523" i="12" s="1"/>
  <c r="K524" i="12"/>
  <c r="M524" i="12"/>
  <c r="O524" i="12"/>
  <c r="Q524" i="12"/>
  <c r="Q523" i="12" s="1"/>
  <c r="V524" i="12"/>
  <c r="G529" i="12"/>
  <c r="M529" i="12" s="1"/>
  <c r="I529" i="12"/>
  <c r="K529" i="12"/>
  <c r="K523" i="12" s="1"/>
  <c r="O529" i="12"/>
  <c r="Q529" i="12"/>
  <c r="V529" i="12"/>
  <c r="V523" i="12" s="1"/>
  <c r="G532" i="12"/>
  <c r="I532" i="12"/>
  <c r="K532" i="12"/>
  <c r="M532" i="12"/>
  <c r="O532" i="12"/>
  <c r="Q532" i="12"/>
  <c r="V532" i="12"/>
  <c r="G536" i="12"/>
  <c r="M536" i="12" s="1"/>
  <c r="I536" i="12"/>
  <c r="K536" i="12"/>
  <c r="O536" i="12"/>
  <c r="O523" i="12" s="1"/>
  <c r="Q536" i="12"/>
  <c r="V536" i="12"/>
  <c r="I541" i="12"/>
  <c r="Q541" i="12"/>
  <c r="G542" i="12"/>
  <c r="M542" i="12" s="1"/>
  <c r="I542" i="12"/>
  <c r="K542" i="12"/>
  <c r="K541" i="12" s="1"/>
  <c r="O542" i="12"/>
  <c r="O541" i="12" s="1"/>
  <c r="Q542" i="12"/>
  <c r="V542" i="12"/>
  <c r="V541" i="12" s="1"/>
  <c r="G546" i="12"/>
  <c r="I546" i="12"/>
  <c r="K546" i="12"/>
  <c r="M546" i="12"/>
  <c r="O546" i="12"/>
  <c r="Q546" i="12"/>
  <c r="V546" i="12"/>
  <c r="G551" i="12"/>
  <c r="G552" i="12"/>
  <c r="I552" i="12"/>
  <c r="K552" i="12"/>
  <c r="M552" i="12"/>
  <c r="O552" i="12"/>
  <c r="Q552" i="12"/>
  <c r="V552" i="12"/>
  <c r="G556" i="12"/>
  <c r="M556" i="12" s="1"/>
  <c r="I556" i="12"/>
  <c r="K556" i="12"/>
  <c r="O556" i="12"/>
  <c r="Q556" i="12"/>
  <c r="V556" i="12"/>
  <c r="G560" i="12"/>
  <c r="I560" i="12"/>
  <c r="K560" i="12"/>
  <c r="M560" i="12"/>
  <c r="O560" i="12"/>
  <c r="Q560" i="12"/>
  <c r="V560" i="12"/>
  <c r="G564" i="12"/>
  <c r="M564" i="12" s="1"/>
  <c r="I564" i="12"/>
  <c r="K564" i="12"/>
  <c r="O564" i="12"/>
  <c r="O551" i="12" s="1"/>
  <c r="Q564" i="12"/>
  <c r="V564" i="12"/>
  <c r="G570" i="12"/>
  <c r="I570" i="12"/>
  <c r="K570" i="12"/>
  <c r="M570" i="12"/>
  <c r="O570" i="12"/>
  <c r="Q570" i="12"/>
  <c r="V570" i="12"/>
  <c r="G577" i="12"/>
  <c r="M577" i="12" s="1"/>
  <c r="I577" i="12"/>
  <c r="K577" i="12"/>
  <c r="O577" i="12"/>
  <c r="Q577" i="12"/>
  <c r="V577" i="12"/>
  <c r="G580" i="12"/>
  <c r="I580" i="12"/>
  <c r="K580" i="12"/>
  <c r="M580" i="12"/>
  <c r="O580" i="12"/>
  <c r="Q580" i="12"/>
  <c r="V580" i="12"/>
  <c r="G585" i="12"/>
  <c r="M585" i="12" s="1"/>
  <c r="I585" i="12"/>
  <c r="K585" i="12"/>
  <c r="O585" i="12"/>
  <c r="Q585" i="12"/>
  <c r="V585" i="12"/>
  <c r="I589" i="12"/>
  <c r="Q589" i="12"/>
  <c r="G590" i="12"/>
  <c r="M590" i="12" s="1"/>
  <c r="M589" i="12" s="1"/>
  <c r="I590" i="12"/>
  <c r="K590" i="12"/>
  <c r="K589" i="12" s="1"/>
  <c r="O590" i="12"/>
  <c r="O589" i="12" s="1"/>
  <c r="Q590" i="12"/>
  <c r="V590" i="12"/>
  <c r="V589" i="12" s="1"/>
  <c r="I595" i="12"/>
  <c r="Q595" i="12"/>
  <c r="G596" i="12"/>
  <c r="I596" i="12"/>
  <c r="K596" i="12"/>
  <c r="K595" i="12" s="1"/>
  <c r="O596" i="12"/>
  <c r="O595" i="12" s="1"/>
  <c r="Q596" i="12"/>
  <c r="V596" i="12"/>
  <c r="V595" i="12" s="1"/>
  <c r="I599" i="12"/>
  <c r="Q599" i="12"/>
  <c r="G600" i="12"/>
  <c r="M600" i="12" s="1"/>
  <c r="M599" i="12" s="1"/>
  <c r="I600" i="12"/>
  <c r="K600" i="12"/>
  <c r="K599" i="12" s="1"/>
  <c r="O600" i="12"/>
  <c r="O599" i="12" s="1"/>
  <c r="Q600" i="12"/>
  <c r="V600" i="12"/>
  <c r="V599" i="12" s="1"/>
  <c r="G601" i="12"/>
  <c r="I601" i="12"/>
  <c r="K601" i="12"/>
  <c r="M601" i="12"/>
  <c r="O601" i="12"/>
  <c r="Q601" i="12"/>
  <c r="V601" i="12"/>
  <c r="AE603" i="12"/>
  <c r="I20" i="1"/>
  <c r="I19" i="1"/>
  <c r="I18" i="1"/>
  <c r="I17" i="1"/>
  <c r="I16" i="1"/>
  <c r="I81" i="1"/>
  <c r="J80" i="1" s="1"/>
  <c r="AZ54" i="1"/>
  <c r="AZ53" i="1"/>
  <c r="AZ52" i="1"/>
  <c r="AZ51" i="1"/>
  <c r="AZ50" i="1"/>
  <c r="AZ49" i="1"/>
  <c r="AZ48" i="1"/>
  <c r="AZ47" i="1"/>
  <c r="AZ46" i="1"/>
  <c r="F43" i="1"/>
  <c r="G23" i="1" s="1"/>
  <c r="A23" i="1" s="1"/>
  <c r="A24" i="1" s="1"/>
  <c r="G24" i="1" s="1"/>
  <c r="G43" i="1"/>
  <c r="G28" i="1" s="1"/>
  <c r="H42" i="1"/>
  <c r="I42" i="1" s="1"/>
  <c r="H41" i="1"/>
  <c r="I41" i="1" s="1"/>
  <c r="H40" i="1"/>
  <c r="H39" i="1"/>
  <c r="H43" i="1" s="1"/>
  <c r="J61" i="1" l="1"/>
  <c r="J63" i="1"/>
  <c r="J65" i="1"/>
  <c r="J67" i="1"/>
  <c r="J69" i="1"/>
  <c r="J71" i="1"/>
  <c r="J73" i="1"/>
  <c r="J75" i="1"/>
  <c r="J77" i="1"/>
  <c r="J79" i="1"/>
  <c r="J60" i="1"/>
  <c r="J62" i="1"/>
  <c r="J64" i="1"/>
  <c r="J66" i="1"/>
  <c r="J68" i="1"/>
  <c r="J70" i="1"/>
  <c r="J72" i="1"/>
  <c r="J74" i="1"/>
  <c r="J76" i="1"/>
  <c r="J78" i="1"/>
  <c r="G25" i="1"/>
  <c r="A25" i="1" s="1"/>
  <c r="A26" i="1" s="1"/>
  <c r="G26" i="1" s="1"/>
  <c r="A27" i="1" s="1"/>
  <c r="A29" i="1" s="1"/>
  <c r="G29" i="1" s="1"/>
  <c r="G27" i="1" s="1"/>
  <c r="M551" i="12"/>
  <c r="M252" i="12"/>
  <c r="AF603" i="12"/>
  <c r="M314" i="12"/>
  <c r="G595" i="12"/>
  <c r="M596" i="12"/>
  <c r="M595" i="12" s="1"/>
  <c r="K551" i="12"/>
  <c r="Q551" i="12"/>
  <c r="I551" i="12"/>
  <c r="M541" i="12"/>
  <c r="V501" i="12"/>
  <c r="M148" i="12"/>
  <c r="V551" i="12"/>
  <c r="M523" i="12"/>
  <c r="M501" i="12"/>
  <c r="M78" i="12"/>
  <c r="G8" i="12"/>
  <c r="G599" i="12"/>
  <c r="G589" i="12"/>
  <c r="G541" i="12"/>
  <c r="G501" i="12"/>
  <c r="M463" i="12"/>
  <c r="M462" i="12" s="1"/>
  <c r="M439" i="12"/>
  <c r="M434" i="12" s="1"/>
  <c r="G314" i="12"/>
  <c r="M308" i="12"/>
  <c r="M307" i="12" s="1"/>
  <c r="G303" i="12"/>
  <c r="M297" i="12"/>
  <c r="M296" i="12" s="1"/>
  <c r="M265" i="12"/>
  <c r="M264" i="12" s="1"/>
  <c r="G78" i="12"/>
  <c r="M32" i="12"/>
  <c r="M31" i="12" s="1"/>
  <c r="M20" i="12"/>
  <c r="M8" i="12" s="1"/>
  <c r="I39" i="1"/>
  <c r="I43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81" i="1" l="1"/>
  <c r="J41" i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24FAFBD-14B1-41B0-90E3-F43BF5AB7F7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5B2089-303A-45A9-97E9-B988FBF91B0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<sst xmlns="http://schemas.openxmlformats.org/spreadsheetml/2006/main" count="2183" uniqueCount="692">
  <si>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</si>
  <si>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</si>
  <si>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</si>
  <si>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</si>
  <si>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</si>
  <si>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</si>
  <si>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</si>
  <si>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</si>
  <si>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</si>
  <si>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</si>
  <si>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</si>
  <si>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</si>
  <si>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</si>
  <si>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</si>
  <si>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</si>
  <si>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</si>
  <si>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</si>
  <si>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</si>
  <si>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</si>
  <si>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</si>
  <si>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</si>
  <si>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</si>
  <si>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</si>
  <si>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</si>
  <si>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</si>
  <si>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</si>
  <si>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</si>
  <si>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</si>
  <si>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</si>
  <si>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</si>
  <si>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</si>
  <si>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</si>
  <si>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</si>
  <si>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</si>
  <si>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</si>
  <si>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</si>
  <si>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</si>
  <si>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</si>
  <si>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</si>
  <si>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</si>
  <si>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</si>
  <si>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</si>
  <si>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</si>
  <si>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</si>
  <si>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</si>
  <si>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103</t>
  </si>
  <si>
    <t>Venkovní bazény - strojovna technologie, akumulační jímky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</si>
  <si>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</si>
  <si>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</si>
  <si>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</si>
  <si>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</si>
  <si>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</si>
  <si>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</si>
  <si>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</si>
  <si>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</si>
  <si>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</si>
  <si>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</si>
  <si>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</si>
  <si>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</si>
  <si>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</si>
  <si>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</si>
  <si>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</si>
  <si>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</si>
  <si>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</si>
  <si>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</si>
  <si>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</si>
  <si>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</si>
  <si>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</si>
  <si>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</si>
  <si>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</si>
  <si>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</si>
  <si>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</si>
  <si>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</si>
  <si>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</si>
  <si>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</si>
  <si>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</si>
  <si>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</si>
  <si>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</si>
  <si>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</si>
  <si>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</si>
  <si>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</si>
  <si>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</si>
  <si>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</si>
  <si>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</si>
  <si>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</si>
  <si>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</si>
  <si>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</si>
  <si>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</si>
  <si>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</si>
  <si>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</si>
  <si>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</si>
  <si>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</si>
  <si>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</si>
  <si>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</si>
  <si>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</si>
  <si>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</si>
  <si>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</si>
  <si>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</si>
  <si>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</si>
  <si>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</si>
  <si>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</si>
  <si>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</si>
  <si>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</si>
  <si>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</si>
  <si>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</si>
  <si>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</si>
  <si>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</si>
  <si>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</si>
  <si>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</si>
  <si>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</si>
  <si>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</si>
  <si>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</si>
  <si>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</si>
  <si>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</si>
  <si>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</si>
  <si>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769</t>
  </si>
  <si>
    <t>Otvorové prvky z plastu</t>
  </si>
  <si>
    <t>799</t>
  </si>
  <si>
    <t>Ostatní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</si>
  <si>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</si>
  <si>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</si>
  <si>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</si>
  <si>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</si>
  <si>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</si>
  <si>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</si>
  <si>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</si>
  <si>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</si>
  <si>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</si>
  <si>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</si>
  <si>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</si>
  <si>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</si>
  <si>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</si>
  <si>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</si>
  <si>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</si>
  <si>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</si>
  <si>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</si>
  <si>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</si>
  <si>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</si>
  <si>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</si>
  <si>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</si>
  <si>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</si>
  <si>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</si>
  <si>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</si>
  <si>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</si>
  <si>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</si>
  <si>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</si>
  <si>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</si>
  <si>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</si>
  <si>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</si>
  <si>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131201113R00</t>
  </si>
  <si>
    <t>Hloubení nezapažených jam a zářezů do 10000 m3, v hornině 3, hloubení strojně</t>
  </si>
  <si>
    <t>m3</t>
  </si>
  <si>
    <t>800-1</t>
  </si>
  <si>
    <t>RTS 20/ II</t>
  </si>
  <si>
    <t>Indiv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</si>
  <si>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</si>
  <si>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</si>
  <si>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</si>
  <si>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</si>
  <si>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strojovna - půdorysy, řezy : </t>
  </si>
  <si>
    <t>VV</t>
  </si>
  <si>
    <t>150,600*7,000</t>
  </si>
  <si>
    <t>131201119R00</t>
  </si>
  <si>
    <t xml:space="preserve">Hloubení nezapažených jam a zářezů příplatek za lepivost, v hornině 3,  </t>
  </si>
  <si>
    <t>Odkaz na mn. položky pořadí 1 : 1054,20000*0,3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</si>
  <si>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</si>
  <si>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</si>
  <si>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</si>
  <si>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Odkaz na mn. položky pořadí 1 : 1054,20000</t>
  </si>
  <si>
    <t>Odkaz na mn. položky pořadí 4 : 403,20000*-1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</si>
  <si>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</si>
  <si>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</si>
  <si>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</si>
  <si>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</si>
  <si>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</si>
  <si>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4,500*(37,800+7,000)*2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</si>
  <si>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</si>
  <si>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</si>
  <si>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</si>
  <si>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</si>
  <si>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36,400*7,000</t>
  </si>
  <si>
    <t>199000002R00</t>
  </si>
  <si>
    <t>Poplatky za skládku horniny 1- 4</t>
  </si>
  <si>
    <t>Odkaz na mn. položky pořadí 3 : 651,00000</t>
  </si>
  <si>
    <t>271571111R00</t>
  </si>
  <si>
    <t xml:space="preserve">Polštáře zhutněné pod základy štěrkopísek tříděný,  </t>
  </si>
  <si>
    <t>800-2</t>
  </si>
  <si>
    <t>35,700*6,550*0,050</t>
  </si>
  <si>
    <t>273321411R00</t>
  </si>
  <si>
    <t>Beton základových desek železový třídy C 25/30</t>
  </si>
  <si>
    <t>801-1</t>
  </si>
  <si>
    <t>bez dodávky a uložení výztuže</t>
  </si>
  <si>
    <t>XC2, XF1, XA1</t>
  </si>
  <si>
    <t xml:space="preserve">viz. statika v.č. 202 : </t>
  </si>
  <si>
    <t>35,100*6,050*0,300</t>
  </si>
  <si>
    <t>Koeficient : 0,035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</si>
  <si>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</si>
  <si>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</si>
  <si>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</si>
  <si>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(35,100+6,050)*2*0,300</t>
  </si>
  <si>
    <t>(0,600+0,750)*2*(4,180-4,030)*7</t>
  </si>
  <si>
    <t>273351216R00</t>
  </si>
  <si>
    <t>Bednění stěn základových desek odstranění</t>
  </si>
  <si>
    <t>Včetně očištění, vytřídění a uložení bedního materiálu.</t>
  </si>
  <si>
    <t>Odkaz na mn. položky pořadí 9 : 27,52500</t>
  </si>
  <si>
    <t>273361821R00</t>
  </si>
  <si>
    <t>Výztuž základových desek z betonářské oceli 10 505(R)</t>
  </si>
  <si>
    <t>t</t>
  </si>
  <si>
    <t>včetně distančních prvků</t>
  </si>
  <si>
    <t xml:space="preserve">viz. statika - v.č. 203 : </t>
  </si>
  <si>
    <t>8978,658/1000</t>
  </si>
  <si>
    <t>Koeficient : 0,05</t>
  </si>
  <si>
    <t>278381136R00</t>
  </si>
  <si>
    <t>Základy z betonu pod zařízení půdorysná plocha základu přes 0,9 m2 do 0,25 m2, z betonu C 25/30</t>
  </si>
  <si>
    <t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t>
  </si>
  <si>
    <t>beton C30/35</t>
  </si>
  <si>
    <t>0,250*0,600*0,100*2</t>
  </si>
  <si>
    <t>278381156R00</t>
  </si>
  <si>
    <t>Základy z betonu pod zařízení půdorysná plocha základu přes 0,50 do 1,00 m2, z betonu C 25/30</t>
  </si>
  <si>
    <t>0,800*0,800*0,100*2</t>
  </si>
  <si>
    <t>1,000*1,000*0,100*2</t>
  </si>
  <si>
    <t>278381166R00</t>
  </si>
  <si>
    <t>Základy z betonu pod zařízení půdorysná plocha základu přes 1,00 do 2,00 m2, z betonu C 25/30</t>
  </si>
  <si>
    <t>1,680*0,780*0,100</t>
  </si>
  <si>
    <t>278382551R00</t>
  </si>
  <si>
    <t>Základy pod stroje nebo technologická zařízení z betonu železového, C 25/30 , objemu do 5 m3, složitost 1</t>
  </si>
  <si>
    <t>801-5</t>
  </si>
  <si>
    <t>s bedněním, odbedněním, bez úpravy povrchu, včetně pomocného pracovního lešení o výšce podlahy do 1900 mm a pro zatížení do 1,5 kPa.</t>
  </si>
  <si>
    <t>4,645*0,100</t>
  </si>
  <si>
    <t>3,550*0,780*0,100</t>
  </si>
  <si>
    <t>311112120RT4</t>
  </si>
  <si>
    <t>Stěny z betonových bednicích tvárnic a betonu šířky 200 mm, zálivka betonem C25/30</t>
  </si>
  <si>
    <t>(ztracené bednění) z betonových tvárnic a zálivka betonem,</t>
  </si>
  <si>
    <t xml:space="preserve">viz. statika v.č. 203 : </t>
  </si>
  <si>
    <t>ST7 : 5,440*3,100</t>
  </si>
  <si>
    <t>311271175R00</t>
  </si>
  <si>
    <t>Zdivo nosné z tvárnic porobetonových hladkých tloušťky 200 mm, charakteristická pevnost v tlaku fk = 3,14 MPa, součinitel prostupu tepla U=0,654 W/m2.K</t>
  </si>
  <si>
    <t>1,550*3,100</t>
  </si>
  <si>
    <t>-0,900*2,000</t>
  </si>
  <si>
    <t>311321825R00</t>
  </si>
  <si>
    <t>Beton nadzákladových zdí železový pohledový třídy PB 2 v přírodní barvě drtí a přísad z betonu třídy C 25/30</t>
  </si>
  <si>
    <t>nosných, výplňových, obkladových, půdních, štítových, poprsních apod. (bez výztuže), s pomocným lešením o výšce podlahy do 1900 mm a pro zatížení 1,5 kPa,</t>
  </si>
  <si>
    <t>Včetně pomocného lešení o výšce podlahy do 1900 mm a pro zatížení 1,5 kPa.</t>
  </si>
  <si>
    <t xml:space="preserve"> XC2, XF1, XA1</t>
  </si>
  <si>
    <t>Třída PB1.</t>
  </si>
  <si>
    <t>(35,100+5,450)*2*0,300*3,100</t>
  </si>
  <si>
    <t>(15,750+3,050)*0,250*3,100</t>
  </si>
  <si>
    <t>(5,500+1,300*2)*0,250*3,100</t>
  </si>
  <si>
    <t xml:space="preserve">snížení dna : </t>
  </si>
  <si>
    <t>(2,000+2,150)*2*0,300*(3,800-3,500)</t>
  </si>
  <si>
    <t>(2,250+1,500)*2*0,300*(4,200-3,500)</t>
  </si>
  <si>
    <t>(1,800+0,500*2)*0,300*(4,200-3,500)*2</t>
  </si>
  <si>
    <t>1,800*0,250*(4,200-3,500)*2</t>
  </si>
  <si>
    <t>os : 1,450</t>
  </si>
  <si>
    <t>311351105R00</t>
  </si>
  <si>
    <t>Bednění nadzákladových zdí oboustranné za každou stranu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</si>
  <si>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</si>
  <si>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(35,100+6,050+34,500+5,450)*2*3,100</t>
  </si>
  <si>
    <t>(15,750+3,300+15,500+3,050)*3,100</t>
  </si>
  <si>
    <t>3,100*0,200*2</t>
  </si>
  <si>
    <t>(5,500+1,550*2+5,000+1,300*2)*3,100</t>
  </si>
  <si>
    <t>(2,000+2,750+1,400+2,150)*2*(3,800-3,500)</t>
  </si>
  <si>
    <t>(2,250+2,100+1,650+1,500)*2*(4,200-3,500)</t>
  </si>
  <si>
    <t>(1,800+0,800*2+1,200+0,500*2)*(4,200-3,500)*2</t>
  </si>
  <si>
    <t>1,800*2*(4,200-3,500)*2</t>
  </si>
  <si>
    <t xml:space="preserve">základ nadkrytí : </t>
  </si>
  <si>
    <t>(9,315+1,510)*2*2*0,430</t>
  </si>
  <si>
    <t>311351106R00</t>
  </si>
  <si>
    <t>Bednění nadzákladových zdí oboustranné za každou stranu odstranění</t>
  </si>
  <si>
    <t>Odkaz na mn. položky pořadí 19 : 717,81900</t>
  </si>
  <si>
    <t>311351901R00</t>
  </si>
  <si>
    <t>Bednění nadzákladových zdí bednění otvoru plochy do 0,5 m2</t>
  </si>
  <si>
    <t>kus</t>
  </si>
  <si>
    <t>pohled P1 : 34,000</t>
  </si>
  <si>
    <t>pohled P2 : 9,000</t>
  </si>
  <si>
    <t>pohled P3 : 14,000</t>
  </si>
  <si>
    <t>pohled P4 : 7,000</t>
  </si>
  <si>
    <t>pohled P5 : 3,000</t>
  </si>
  <si>
    <t>pohled P6 : 3,000</t>
  </si>
  <si>
    <t>pohled P7 : 2,000</t>
  </si>
  <si>
    <t>pohled P8 : 2,000</t>
  </si>
  <si>
    <t>311361821R00</t>
  </si>
  <si>
    <t>Výztuž nadzákladových zdí z betonářské oceli 10 505(R)</t>
  </si>
  <si>
    <t xml:space="preserve">viz. statika - v.č. 202 : </t>
  </si>
  <si>
    <t>299,185/1000</t>
  </si>
  <si>
    <t>311361921RT4</t>
  </si>
  <si>
    <t>Výztuž nadzákladových zdí ze svařovaných sítí průměr drátu 6 mm, velikost oka 100/100 mm</t>
  </si>
  <si>
    <t>76,000/1000</t>
  </si>
  <si>
    <t>Koeficient : 0,20</t>
  </si>
  <si>
    <t>311361921RT8</t>
  </si>
  <si>
    <t>Výztuž nadzákladových zdí ze svařovaných sítí průměr drátu 8 mm, velikost oka 100/100 mm</t>
  </si>
  <si>
    <t>6792,000/1000</t>
  </si>
  <si>
    <t>317121043RT3</t>
  </si>
  <si>
    <t>Překlady pórobetonové nosné délky 1250 mm, výšky 249 mm, šířky 200 mm</t>
  </si>
  <si>
    <t>1,000</t>
  </si>
  <si>
    <t>411321825R00</t>
  </si>
  <si>
    <t>Beton stropů železový stropů deskových, desek plochých střech, desek balkónových, desek hřibových stropů včetně hlavic hřibových sloupů, železový (bez výztuže) z betonu pohledového tř. PB2 pevnosti tř.  C 25/30</t>
  </si>
  <si>
    <t>35,100*6,050*0,200</t>
  </si>
  <si>
    <t>-4,110*1,350*0,200</t>
  </si>
  <si>
    <t>-0,600*0,600*0,200*2</t>
  </si>
  <si>
    <t>411351203R00</t>
  </si>
  <si>
    <t>Bednění stropů deskových včetně podpěrné konstrukce výšky do 3,5 m přes 5 do 10 kPa, - zřízení</t>
  </si>
  <si>
    <t>s pomocným lešením</t>
  </si>
  <si>
    <t>34,500*5,450</t>
  </si>
  <si>
    <t>-4,110*1,350</t>
  </si>
  <si>
    <t>411351204R00</t>
  </si>
  <si>
    <t>Bednění stropů deskových včetně podpěrné konstrukce výšky do 3,5 m přes 5 do 10 kPa, - odstranění</t>
  </si>
  <si>
    <t>Odkaz na mn. položky pořadí 27 : 182,47650</t>
  </si>
  <si>
    <t>411351801R00</t>
  </si>
  <si>
    <t>Bednění stropů bednění svislých ploch zřízení</t>
  </si>
  <si>
    <t>m</t>
  </si>
  <si>
    <t>(35,100+6,050)*2</t>
  </si>
  <si>
    <t>(4,110+1,350)*2</t>
  </si>
  <si>
    <t>411351802R00</t>
  </si>
  <si>
    <t>Bednění stropů bednění svislých ploch odstranění</t>
  </si>
  <si>
    <t>Odkaz na mn. položky pořadí 29 : 93,22000</t>
  </si>
  <si>
    <t>411351902R00</t>
  </si>
  <si>
    <t>Bednění stropů bednění prostupu plochy do 0,25 m2</t>
  </si>
  <si>
    <t>411351903R00</t>
  </si>
  <si>
    <t>Bednění stropů bednění prostupu plochy do 0,48 m2</t>
  </si>
  <si>
    <t>2,000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</si>
  <si>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</si>
  <si>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</si>
  <si>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</si>
  <si>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 xml:space="preserve">viz. statika - v.č. 204 : </t>
  </si>
  <si>
    <t>4550,949/1000</t>
  </si>
  <si>
    <t>Začátek provozního součtu</t>
  </si>
  <si>
    <t xml:space="preserve">  450,000/1000</t>
  </si>
  <si>
    <t>Konec provozního součtu</t>
  </si>
  <si>
    <t>413321414R00</t>
  </si>
  <si>
    <t>Beton nosníků železový třídy C 25/30</t>
  </si>
  <si>
    <t>včetně stěnových, nosníků jeřábových drah, volných trámů, průvlaků, rámových příčlí, ztužidel, konzol, vodorovných táhel a podobných tyčových konstrukcí,</t>
  </si>
  <si>
    <t>0,200*2,650*0,250</t>
  </si>
  <si>
    <t>413351107R00</t>
  </si>
  <si>
    <t>Bednění nosníků zřízení</t>
  </si>
  <si>
    <t>stěnových, volných trámů, průvlaků, jeřábových drah, rámových příčlí, ztužidel, vodorovných táhel, tyčových konzol, bez náběhů nebo s náběhy, neproměnného nebo proměnného průřezu nebo tvaru zalomeného nebo půdorysně zakřiveného, bez podpěrné konstrukce</t>
  </si>
  <si>
    <t>(0,200+0,250*2+0,500*2)*2,650</t>
  </si>
  <si>
    <t>413351108R00</t>
  </si>
  <si>
    <t>Bednění nosníků odstranění</t>
  </si>
  <si>
    <t>Odkaz na mn. položky pořadí 35 : 4,50500</t>
  </si>
  <si>
    <t>413351211R00</t>
  </si>
  <si>
    <t>Podpěrná konstrukce bednění nosníků do 5 kPa, - zřízení</t>
  </si>
  <si>
    <t>a jiných tyčových konstrukcí výšky do 4 m a se zesílením dna bednění, na plochu půdorysu</t>
  </si>
  <si>
    <t>0,200*2,650</t>
  </si>
  <si>
    <t>413351212R00</t>
  </si>
  <si>
    <t>Podpěrná konstrukce bednění nosníků do 5 kPa, odstranění</t>
  </si>
  <si>
    <t>Odkaz na mn. položky pořadí 37 : 0,53000</t>
  </si>
  <si>
    <t>413361821R00</t>
  </si>
  <si>
    <t>Výztuž nosníků z betonářské oceli 10 505(R)</t>
  </si>
  <si>
    <t>stěnových, volných trámů, rámů, průvlaků, nosníků jeřábových drah, rámových příčlí, patrových i mezipatrových ztužidel, konzol, vodorovných táhel, trámů, obrubních a výztužných, lemujících nebo vyztužujících stropní a podobné střešní konstrukce</t>
  </si>
  <si>
    <t>Odkaz na mn. položky pořadí 34 : 0,13250*0,1</t>
  </si>
  <si>
    <t>430321414R00</t>
  </si>
  <si>
    <t>Beton schodišťových konstrukcí (stupňů, schodnic, ramen, podest s nosníky) železový třídy C 25/30</t>
  </si>
  <si>
    <t>5,500*1,350*0,180</t>
  </si>
  <si>
    <t>430361821R00</t>
  </si>
  <si>
    <t>Výztuž schodišťových konstrukcí  (stupňů, schodnic, ramen, podest s nosníky) z betonářské oceli 10505</t>
  </si>
  <si>
    <t>Včetně distančních prvků.</t>
  </si>
  <si>
    <t>238,2770/1000</t>
  </si>
  <si>
    <t>431351121R00</t>
  </si>
  <si>
    <t>Bednění podest a podstupňových desek přímočarých zřízení</t>
  </si>
  <si>
    <t>včetně podpěrné konstrukce o výšce do 4 m</t>
  </si>
  <si>
    <t>s pomocným lešením o výšce podlahy do 1900 mm a pro zatížení do 1,5 kPa,</t>
  </si>
  <si>
    <t>5,500*1,350</t>
  </si>
  <si>
    <t>431351122R00</t>
  </si>
  <si>
    <t>Bednění podest a podstupňových desek přímočarých odstranění</t>
  </si>
  <si>
    <t>Odkaz na mn. položky pořadí 42 : 7,42500</t>
  </si>
  <si>
    <t>431351128R00</t>
  </si>
  <si>
    <t>Bednění podest a podstupňových desek příplatek za podpěrnou konstrukci o výšce přes 4 do 6 m zřízení</t>
  </si>
  <si>
    <t>431351129R00</t>
  </si>
  <si>
    <t>Bednění podest a podstupňových desek příplatek za podpěrnou konstrukci o výšce přes 4 do 6 m odstranění</t>
  </si>
  <si>
    <t>Odkaz na mn. položky pořadí 44 : 7,42500</t>
  </si>
  <si>
    <t>434311116R00</t>
  </si>
  <si>
    <t>Stupně dusané z betonu třídy C 25/30</t>
  </si>
  <si>
    <t>na terén nebo na desku z betonu prostého nebo prokládaného kamenem, bez potěru, se zahlazením povrchu,</t>
  </si>
  <si>
    <t>1,350*19</t>
  </si>
  <si>
    <t>434351141R00</t>
  </si>
  <si>
    <t>Bednění stupňů betonovaných na podstupňové desce nebo na terénu přímočarých zřízení</t>
  </si>
  <si>
    <t>5,040*1,350</t>
  </si>
  <si>
    <t>1,350*3,300</t>
  </si>
  <si>
    <t>434351142R00</t>
  </si>
  <si>
    <t>Bednění stupňů betonovaných na podstupňové desce nebo na terénu přímočarých odstranění</t>
  </si>
  <si>
    <t>Odkaz na mn. položky pořadí 47 : 11,25900</t>
  </si>
  <si>
    <t>6R002</t>
  </si>
  <si>
    <t>D+M stěrka na betonovou konstrukci stropu, pro zvýšení odolnosti proti chemickým účinkům výparů v jímce</t>
  </si>
  <si>
    <t>Vlastní</t>
  </si>
  <si>
    <t>003 : 47,300</t>
  </si>
  <si>
    <t>004 : 6,500</t>
  </si>
  <si>
    <t>61R001</t>
  </si>
  <si>
    <t>D+M stěrka na betonovou konstrukci stěn, pro zvýšení odolnosti proti chemickým účinkům výparů v jímce</t>
  </si>
  <si>
    <t>003 : (15,500+3,050)*2*0,150</t>
  </si>
  <si>
    <t>004 : (5,000+1,300)*2*0,150</t>
  </si>
  <si>
    <t>622319132RT3</t>
  </si>
  <si>
    <t>Zateplení fasády  , expandovaným polystyrénem, tloušťky 100 mm, kontaktní nátěr a silikonová omítka, hlazená,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</si>
  <si>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</si>
  <si>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</si>
  <si>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14,000</t>
  </si>
  <si>
    <t>62R001</t>
  </si>
  <si>
    <t>D+M izolace suterénu extrudovaným polysterenem, tloušťky 280 mm, bez PÚ</t>
  </si>
  <si>
    <t>V položce jsou zakalkulovány náklady na montáž a dodávku desek z extrudovaného polystyrenu. Bez povrchové úpravy.</t>
  </si>
  <si>
    <t>Součinitel tepelné vodivosti izolantu 0,038 W/m K.</t>
  </si>
  <si>
    <t xml:space="preserve">řez A-A : </t>
  </si>
  <si>
    <t>8,700*2,040</t>
  </si>
  <si>
    <t>631315611R00</t>
  </si>
  <si>
    <t xml:space="preserve">Mazanina z betonu prostého tl. přes 120 do 240 mm třídy C 16/20 ,  </t>
  </si>
  <si>
    <t>(z kameniva) hlazená dřevěným hladítkem</t>
  </si>
  <si>
    <t>Včetně vytvoření dilatačních spár, bez zaplnění.</t>
  </si>
  <si>
    <t>XC2</t>
  </si>
  <si>
    <t>35,500*6,350*0,150</t>
  </si>
  <si>
    <t>631315711R00</t>
  </si>
  <si>
    <t xml:space="preserve">Mazanina z betonu prostého tl. přes 120 do 240 mm třídy C 25/30,  </t>
  </si>
  <si>
    <t>0,600*0,750*(4,180-4,030)*7</t>
  </si>
  <si>
    <t>631319155R00</t>
  </si>
  <si>
    <t>Příplatek za přehlazení povrchu tloušťka mazaniny od 120 mm do 240 mm</t>
  </si>
  <si>
    <t>betonové mazaniny min. B 10 ocelovým hladítkem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</si>
  <si>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</si>
  <si>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</si>
  <si>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</si>
  <si>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631361921RT4</t>
  </si>
  <si>
    <t>Výztuž mazanin z betonů a z lehkých betonů ze svařovaných sítí průměr drátu 6 mm, velikost oka 100/100 mm</t>
  </si>
  <si>
    <t>4,400/1000*35,500*6,350*1,25</t>
  </si>
  <si>
    <t>63R001</t>
  </si>
  <si>
    <t>D+M průmyslový beton ve spádu tl. 100 mm</t>
  </si>
  <si>
    <t>002 : 119,800</t>
  </si>
  <si>
    <t>639570010RA0</t>
  </si>
  <si>
    <t>Okapový chodník kolem budovy Skladba: podkladní textílie, vrstva štěrku tl. 150 mm, vrstva tříděného říčního kameniva tl. 100 mm</t>
  </si>
  <si>
    <t>AP-HSV</t>
  </si>
  <si>
    <t>Agregovaná položka</t>
  </si>
  <si>
    <t>POL2_</t>
  </si>
  <si>
    <t>včetně obrubníku</t>
  </si>
  <si>
    <t>Podklad z drceného kameniva tl. 150 mm, kačírek tl. 100 mm. Včetně obrubníku.</t>
  </si>
  <si>
    <t>drenážní zasakovací žlábek : 6,370</t>
  </si>
  <si>
    <t>941955001R00</t>
  </si>
  <si>
    <t>Lešení lehké pracovní pomocné pomocné, o výšce lešeňové podlahy do 1,2 m</t>
  </si>
  <si>
    <t>800-3</t>
  </si>
  <si>
    <t>001 : 9,400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</si>
  <si>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</si>
  <si>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</si>
  <si>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35,400*6,350</t>
  </si>
  <si>
    <t>998012021R00</t>
  </si>
  <si>
    <t>Přesun hmot pro budovy s nosnou konstr. monolit. výšky do 6 m</t>
  </si>
  <si>
    <t>Přesun hmot</t>
  </si>
  <si>
    <t>POL7_</t>
  </si>
  <si>
    <t>přesun hmot pro budovy občanské výstavby (JKSO 801), budovy pro bydlení (JKSO 803) budovy pro výrobu a služby (JKSO 812) s nosnou svislou konstrukcí monolitickou betonovou tyčovou nebo plošnou</t>
  </si>
  <si>
    <t xml:space="preserve">Hmotnosti z položek s pořadovými čísly: : </t>
  </si>
  <si>
    <t xml:space="preserve">7,8,9,11,12,13,14,15,16,17,18,19,21,22,23,24,25,26,27,29,31,32,33,34,35,37,39,40,41,42,44,46,47,51, : </t>
  </si>
  <si>
    <t xml:space="preserve">52,53,54,57,60,61, : </t>
  </si>
  <si>
    <t>Součet: : 725,57430</t>
  </si>
  <si>
    <t>711212000RU1</t>
  </si>
  <si>
    <t>Izolace proti netlakové vodě - nátěry a stěrky nátěr podkladní pod hydroizolační stěrky</t>
  </si>
  <si>
    <t>800-711</t>
  </si>
  <si>
    <t>Odkaz na mn. položky pořadí 64 : 14,66100</t>
  </si>
  <si>
    <t>711212002RT3</t>
  </si>
  <si>
    <t>Izolace proti netlakové vodě - nátěry a stěrky stěrka hydroizolační  proti vlhkosti</t>
  </si>
  <si>
    <t>jednovrstvá</t>
  </si>
  <si>
    <t>schodiště : 1,350*10,860</t>
  </si>
  <si>
    <t>711212601RT2</t>
  </si>
  <si>
    <t>Izolace proti netlakové vodě - nátěry a stěrky doplňky_x000D_
 těsnicí pás do spoje podlaha stěna š 100 mm</t>
  </si>
  <si>
    <t>schodiště : (10,860+1,350)*2</t>
  </si>
  <si>
    <t>711212602RT2</t>
  </si>
  <si>
    <t>Izolace proti netlakové vodě - nátěry a stěrky doplňky_x000D_
 těsnicí roh do spoje podlaha stěna</t>
  </si>
  <si>
    <t>schodiště : 4,000</t>
  </si>
  <si>
    <t>711212611RT2</t>
  </si>
  <si>
    <t>Izolace proti netlakové vodě - nátěry a stěrky doplňky_x000D_
 těsnicí pás šířky 100 mm do svislých koutů</t>
  </si>
  <si>
    <t>schodiště : 0,200*4</t>
  </si>
  <si>
    <t>711471051R00</t>
  </si>
  <si>
    <t>Provedení izolace proti tlakové vodě fóliemi z plastů vodorovná, bez dodávky fólie</t>
  </si>
  <si>
    <t>35,500*6,350*2</t>
  </si>
  <si>
    <t>schodiště : 1,800*1,350</t>
  </si>
  <si>
    <t>711472051R00</t>
  </si>
  <si>
    <t>Provedení izolace proti tlakové vodě fóliemi z plastů svislá, bez dodávky fólie</t>
  </si>
  <si>
    <t>(35,100+6,050)*2*3,720*2</t>
  </si>
  <si>
    <t>schodiště : (1,350+0,450*2)*5,850</t>
  </si>
  <si>
    <t>0,430*1,350</t>
  </si>
  <si>
    <t>711491171R00</t>
  </si>
  <si>
    <t>Provedení izolace proti tlakové vodě ostatní práce vodorovná, podkladní textílie, materiál ve specifikaci</t>
  </si>
  <si>
    <t>35,500*6,350</t>
  </si>
  <si>
    <t>711491172R00</t>
  </si>
  <si>
    <t>Provedení izolace proti tlakové vodě ostatní práce vodorovná, ochranná textílie, materiál ve specifikaci</t>
  </si>
  <si>
    <t>711491271R00</t>
  </si>
  <si>
    <t>Provedení izolace proti tlakové vodě ostatní práce svislá, podkladní textílie, materiál ve specifikaci</t>
  </si>
  <si>
    <t>(35,100+6,050)*2*3,720</t>
  </si>
  <si>
    <t>711491272R00</t>
  </si>
  <si>
    <t>Provedení izolace proti tlakové vodě ostatní práce svislá, ochranná textílie, materiál ve specifikaci</t>
  </si>
  <si>
    <t>711823121R00</t>
  </si>
  <si>
    <t>Ochrana konstrukcí nopovou fólií svisle,  , bez dodávky fólie</t>
  </si>
  <si>
    <t>711R001</t>
  </si>
  <si>
    <t>D+M těsnění prostupů přes tlakovou izolaci do DN 100 mm</t>
  </si>
  <si>
    <t xml:space="preserve">viz. výkres strojovna - schéma prostupů : </t>
  </si>
  <si>
    <t>pohled P1 : 11,000</t>
  </si>
  <si>
    <t>pohled P2 : 5,000</t>
  </si>
  <si>
    <t>pohled P4 : 1,000</t>
  </si>
  <si>
    <t>pohled P8 : 1,000</t>
  </si>
  <si>
    <t>711R002</t>
  </si>
  <si>
    <t>D+M těsnění prostupů přes tlakovou izolaci DN 125 mm</t>
  </si>
  <si>
    <t>pohled P1 : 1,000</t>
  </si>
  <si>
    <t>pohled P2 : 2,000</t>
  </si>
  <si>
    <t>pohled P5 : 1,000</t>
  </si>
  <si>
    <t>pohled P6 : 1,000</t>
  </si>
  <si>
    <t>pohled P7 : 1,000</t>
  </si>
  <si>
    <t>711R003</t>
  </si>
  <si>
    <t>D+M těsnění prostupů přes tlakovou izolaci DN 150 mm</t>
  </si>
  <si>
    <t>pohled P1 : 2,000</t>
  </si>
  <si>
    <t>pohled P3 : 3,000</t>
  </si>
  <si>
    <t>pohled P5 : 2,000</t>
  </si>
  <si>
    <t>711R004</t>
  </si>
  <si>
    <t>D+M těsnění prostupů přes tlakovou izolaci DN 200 mm</t>
  </si>
  <si>
    <t>pohled P1 : 7,000</t>
  </si>
  <si>
    <t>pohled P3 : 7,000</t>
  </si>
  <si>
    <t>711R005</t>
  </si>
  <si>
    <t>D+M těsnění prostupů přes tlakovou izolaci DN 300 mm</t>
  </si>
  <si>
    <t>pohled P1 : 10,000</t>
  </si>
  <si>
    <t>pohled P3 : 1,000</t>
  </si>
  <si>
    <t>711R006</t>
  </si>
  <si>
    <t>D+M těsnění prostupů přes tlakovou izolaci DN 400 mm</t>
  </si>
  <si>
    <t>pohled P4 : 4,000</t>
  </si>
  <si>
    <t>28322028R</t>
  </si>
  <si>
    <t>fólie izolační zemní hydroizolační, protiradonová; tloušťka 1,50 mm; plošná hmotnost 1 900 g/m2; PVC-P</t>
  </si>
  <si>
    <t>SPCM</t>
  </si>
  <si>
    <t>Specifikace</t>
  </si>
  <si>
    <t>POL3_</t>
  </si>
  <si>
    <t>Koeficient : 0,15</t>
  </si>
  <si>
    <t>28322029R</t>
  </si>
  <si>
    <t>fólie izolační zemní hydroizolační, protiradonová; tloušťka 2,00 mm; plošná hmotnost 2 540 g/m2; PVC-P</t>
  </si>
  <si>
    <t>28323132R</t>
  </si>
  <si>
    <t>fólie izolační zemní protiradonová, drenážní, ochranná; tloušťka 0,60 mm; výška nopů 8,0 mm; HDPE</t>
  </si>
  <si>
    <t>Koeficient : 0,10</t>
  </si>
  <si>
    <t>69366198R</t>
  </si>
  <si>
    <t>geotextilie PP; funkce separační, ochranná, výztužná, filtrační; plošná hmotnost 300 g/m2; zpevněná oboustranně</t>
  </si>
  <si>
    <t>69366199R</t>
  </si>
  <si>
    <t>geotextilie PP; funkce separační, ochranná, výztužná, filtrační; plošná hmotnost 500 g/m2; zpevněná oboustranně</t>
  </si>
  <si>
    <t>Odkaz na mn. položky pořadí 70 : 227,85500</t>
  </si>
  <si>
    <t>Odkaz na mn. položky pořadí 71 : 227,85500</t>
  </si>
  <si>
    <t>Odkaz na mn. položky pořadí 72 : 319,89900</t>
  </si>
  <si>
    <t>Odkaz na mn. položky pořadí 73 : 319,89900</t>
  </si>
  <si>
    <t>Odkaz na mn. položky pořadí 84 : 336,77160*-1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</si>
  <si>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</si>
  <si>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</si>
  <si>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</si>
  <si>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63,64,65,66,67,69,72,73,81,82,83,84,85, : </t>
  </si>
  <si>
    <t>Součet: : 2,70846</t>
  </si>
  <si>
    <t>712371801R00</t>
  </si>
  <si>
    <t xml:space="preserve">Povlakové krytiny střech do 10° termoplasty volně položené,  ,  , bez dodávky fólie,  </t>
  </si>
  <si>
    <t>strop : 35,100*6,170</t>
  </si>
  <si>
    <t>-6,170*1,350</t>
  </si>
  <si>
    <t>712391171R00</t>
  </si>
  <si>
    <t>Povlakové krytiny střech do 10° ostatní textilie podkladní, 1 vrstva, bez dodávky textílie</t>
  </si>
  <si>
    <t>Odkaz na mn. položky pořadí 87 : 208,23750</t>
  </si>
  <si>
    <t>712391172R00</t>
  </si>
  <si>
    <t>Povlakové krytiny střech do 10° ostatní textilie ochranná, položení - bez dodávky textílie</t>
  </si>
  <si>
    <t>712391171RT1</t>
  </si>
  <si>
    <t>Textílie na střechách do 10° podkladní, položení - bez dodávky textílie</t>
  </si>
  <si>
    <t>283221091R</t>
  </si>
  <si>
    <t>fólie izolační střešní hydroizolační; tloušťka 1,50 mm; plošná hmotnost 1 930 g/m2; PVC-P, skelné rouno; µ = 20 000,0; pevnost v tahu - podélně 11,00 MPa; pevnost v tahu - příčně 11,00 MPa</t>
  </si>
  <si>
    <t>28323135R</t>
  </si>
  <si>
    <t>fólie izolační zemní drenážní, ochranná; tloušťka 1,00 mm; výška nopů 20,0 mm; HDPE</t>
  </si>
  <si>
    <t>Odkaz na mn. položky pořadí 90 : 208,23750</t>
  </si>
  <si>
    <t>Odkaz na mn. položky pořadí 88 : 208,23750</t>
  </si>
  <si>
    <t>Odkaz na mn. položky pořadí 89 : 208,23750</t>
  </si>
  <si>
    <t>998712101R00</t>
  </si>
  <si>
    <t>Přesun hmot pro povlakové krytiny v objektech výšky do 6 m</t>
  </si>
  <si>
    <t>50 m vodorovně</t>
  </si>
  <si>
    <t xml:space="preserve">87,89,91,92,93, : </t>
  </si>
  <si>
    <t>Součet: : 0,79536</t>
  </si>
  <si>
    <t>713121111R00</t>
  </si>
  <si>
    <t>Montáž tepelné izolace podlah  jednovrstvá, bez dodávky materiálu</t>
  </si>
  <si>
    <t>800-713</t>
  </si>
  <si>
    <t>schodiště : 1,350*7,570</t>
  </si>
  <si>
    <t>1,350*1,440</t>
  </si>
  <si>
    <t>713121121R00</t>
  </si>
  <si>
    <t>Montáž tepelné izolace podlah  dvouvrstvá, bez dodávky materiálu</t>
  </si>
  <si>
    <t>713191100R00</t>
  </si>
  <si>
    <t>Izolace tepelné běžných konstrukcí - doplňky položení separační fólie, bez dodávky materiálu</t>
  </si>
  <si>
    <t>28375460R</t>
  </si>
  <si>
    <t>deska izolační tepelně izol.; extrudovaný polystyren; povrch hladký; součinitel tepelné vodivosti 0,035 W/mK; obj. hmotnost 40,00 kg/m3</t>
  </si>
  <si>
    <t>schodiště : 1,350*1,440*0,170</t>
  </si>
  <si>
    <t>28375706R</t>
  </si>
  <si>
    <t>deska izolační stabilizovaná; pěnový polystyren; rovná hrana; součinitel tepelné vodivosti 0,034 W/mK; obj. hmotnost 30,00 kg/m3</t>
  </si>
  <si>
    <t>strop : 35,100*6,170*0,120</t>
  </si>
  <si>
    <t>-6,170*1,350*0,120</t>
  </si>
  <si>
    <t>28375973R</t>
  </si>
  <si>
    <t>deska spádová, klín EPS 200; pěnový polystyren; součinitel tepelné vodivosti 0,034 W/mK</t>
  </si>
  <si>
    <t>strop : 35,100*6,170*0,100</t>
  </si>
  <si>
    <t>-6,170*1,350*0,100</t>
  </si>
  <si>
    <t>28376426.AR</t>
  </si>
  <si>
    <t>deska izolační tepelně izol.; extrudovaný polystyren; povrch drsný; rovná hrana; tl. 100,0 mm; součinitel tepelné vodivosti 0,036 W/mK; R = 2,780 m2K/W; obj. hmotnost 35,00 kg/m3</t>
  </si>
  <si>
    <t>69366197R</t>
  </si>
  <si>
    <t>geotextilie PP; funkce separační, ochranná, výztužná, filtrační; plošná hmotnost 200 g/m2; zpevněná oboustranně</t>
  </si>
  <si>
    <t>998713101R00</t>
  </si>
  <si>
    <t>Přesun hmot pro izolace tepelné v objektech výšky do 6 m</t>
  </si>
  <si>
    <t xml:space="preserve">98,99,100,101,102, : </t>
  </si>
  <si>
    <t>Součet: : 1,49330</t>
  </si>
  <si>
    <t>762341210RT2</t>
  </si>
  <si>
    <t>Montáž bednění střech rovných o sklonu do 60° z prken hrubých na sraz tloušťky do 32 mm včetně vyřezání otvorů , včetně dodávky prken tloušťky 24 mm</t>
  </si>
  <si>
    <t>800-762</t>
  </si>
  <si>
    <t>střecha nadkrytí : 10,120*3,420</t>
  </si>
  <si>
    <t>762431225RT2</t>
  </si>
  <si>
    <t>Obložení stěn s dodávkou_x000D_
 deskou dřevoštěpkovou, tloušťky 8 mm</t>
  </si>
  <si>
    <t>762R001</t>
  </si>
  <si>
    <t>D+M konstrukce krovu 80/160 mm, olejový nátěr vlašský ořech, včetně bednění čela</t>
  </si>
  <si>
    <t>3,420*15</t>
  </si>
  <si>
    <t>762R002</t>
  </si>
  <si>
    <t>D+M dřevěný rošt lamely 50/50 mm, mezery 30-40 mm, olejový nátěr vlašský ořech</t>
  </si>
  <si>
    <t>(9,320+1,850+6,320)*2,480</t>
  </si>
  <si>
    <t>762R003</t>
  </si>
  <si>
    <t>D+M podlaha modřín 145/40 mm, včetně podkladních profilů 80/160 mm, olejový nátěr vlašský ořech</t>
  </si>
  <si>
    <t>3,000*2,050</t>
  </si>
  <si>
    <t>998762102R00</t>
  </si>
  <si>
    <t>Přesun hmot pro konstrukce tesařské v objektech výšky do 12 m</t>
  </si>
  <si>
    <t xml:space="preserve">104,105, : </t>
  </si>
  <si>
    <t>Součet: : 2,47725</t>
  </si>
  <si>
    <t>764811244RT1</t>
  </si>
  <si>
    <t xml:space="preserve">Krytina hladká ze svitků š. 1000 mm, z pozinkovaného lakovaného plechu, sklon střechy do 30°, plocha střechy přes 25 m2, dodávka a montáž </t>
  </si>
  <si>
    <t>800-764</t>
  </si>
  <si>
    <t>s úpravou krytiny u okapů, prostupů a výčnělků</t>
  </si>
  <si>
    <t>Dodávka a montáž podkladní lepenky, naohýbaného a upraveného svitku včetně spojovacích prostředků a zednické výpomoci.</t>
  </si>
  <si>
    <t>střecha nadkrytí : 10,120*3,540</t>
  </si>
  <si>
    <t>764819101R00</t>
  </si>
  <si>
    <t>Odpadní trouby čtvercové, délka strany 75 mm, z lakovaného pozinkovaného plechu,  , dodávka a montáž</t>
  </si>
  <si>
    <t>střecha nadkrytí : 3,500</t>
  </si>
  <si>
    <t>764815101R00</t>
  </si>
  <si>
    <t>Žlaby podokapní čtyřhranné, z lakovaného pozinkovaného plechu, rš 250 mm, dodávka a montáž</t>
  </si>
  <si>
    <t>včetně háků, čel, rohů, rovných hrdel a dilatací</t>
  </si>
  <si>
    <t>střecha nadkrytí : 10,120</t>
  </si>
  <si>
    <t>998764101R00</t>
  </si>
  <si>
    <t>Přesun hmot pro konstrukce klempířské v objektech výšky do 6 m</t>
  </si>
  <si>
    <t xml:space="preserve">110,111,112, : </t>
  </si>
  <si>
    <t>Součet: : 0,25288</t>
  </si>
  <si>
    <t>765901185R00</t>
  </si>
  <si>
    <t>Fólie podstřešní vodotěsné  plechových střech na bednění, s intergrovanými samolepicími okraji včetně kotvení sponami a přelepení svislých spojů tmelem</t>
  </si>
  <si>
    <t>800-765</t>
  </si>
  <si>
    <t>Dodávka a montáž hydroizolační fólie včetně spojovacích prostředků.</t>
  </si>
  <si>
    <t>998765101R00</t>
  </si>
  <si>
    <t>Přesun hmot pro krytiny tvrdé v objektech výšky do 6 m</t>
  </si>
  <si>
    <t xml:space="preserve">114, : </t>
  </si>
  <si>
    <t>Součet: : 0,02185</t>
  </si>
  <si>
    <t>767R001</t>
  </si>
  <si>
    <t>Z01 D+M poklop ocelový FeZn 500/1200 mm - podrobný popis viz. PD</t>
  </si>
  <si>
    <t>Včetně rámu pro osazení do betonové podlahy.</t>
  </si>
  <si>
    <t xml:space="preserve">viz. výpis zámečnických výrobků : </t>
  </si>
  <si>
    <t>767R002</t>
  </si>
  <si>
    <t>Z02 D+M poklop ocelový FeZn 700/1500 mm (dvoudílný) - podrobný popis viz. PD</t>
  </si>
  <si>
    <t>767R003</t>
  </si>
  <si>
    <t>Z03 D+M vodotěsný poklop vstupu do akumulační jímky 600/600 mm - podrobný popis viz. PD</t>
  </si>
  <si>
    <t>Včetně rámu, uzamykatelný, provedení nerez AISI 316 L.</t>
  </si>
  <si>
    <t>767R004</t>
  </si>
  <si>
    <t>Z04 D+M ocelová konstrukce přístřešku plavčíka, včetně kotevních profilů opláštění dřev. lamelami, předpokládáná hmotnost 1350 kg - podrobný popis viz. PD</t>
  </si>
  <si>
    <t>Montovaná konstrukce s povrchovou úpravou.</t>
  </si>
  <si>
    <t>Přírodní FeZn dle výrobní dokumentace dodavatele.</t>
  </si>
  <si>
    <t>Materiál J120/120/5.</t>
  </si>
  <si>
    <t>767R005</t>
  </si>
  <si>
    <t>Z04.1 D+M branka 1000/2000 mm (součást opláštění prostoru plavčíka) - podrobný popis viz. PD</t>
  </si>
  <si>
    <t>Ocelový rám FeZn, výplň dřev. lamely - viz. opláštění prostoru.</t>
  </si>
  <si>
    <t>Rámová zárubeň - součást Z/04.</t>
  </si>
  <si>
    <t>Uzamykání FAB, kování klika-koule</t>
  </si>
  <si>
    <t>Materiál kov (nerez)</t>
  </si>
  <si>
    <t>767R006</t>
  </si>
  <si>
    <t>Z05 D+M madlo schodiště TR DN 40 mm, kotvení do železobetonové stěny, materiál FeZn, - podrobný popis viz. PD</t>
  </si>
  <si>
    <t>6,500</t>
  </si>
  <si>
    <t>767R007</t>
  </si>
  <si>
    <t>Z06 D+M zábradlí pódia plavčíka včetně schodiště, výška zábradlí 850 mm, celková délka 5500 mm, - podrobný popis viz. PD</t>
  </si>
  <si>
    <t>Provedení pásovina 50/5 mm</t>
  </si>
  <si>
    <t>767R008</t>
  </si>
  <si>
    <t>Z07 D+M liniový odvodňovací žlábek podlahy strojovny, nízké provedení 135/80 mm, - podrobný popis viz. PD</t>
  </si>
  <si>
    <t>Nízký, rozměr 135/80 mm, rošt kompozit.</t>
  </si>
  <si>
    <t>34,500</t>
  </si>
  <si>
    <t>769R001</t>
  </si>
  <si>
    <t>P01 D+M vstupní plastové dveře 900/2000 mm - podrobný popis viz. PD</t>
  </si>
  <si>
    <t>Včetně zárubně, plné, s tepelně izolační výplní, hladké.</t>
  </si>
  <si>
    <t>Kování: matný kov klika - klika, FAB</t>
  </si>
  <si>
    <t xml:space="preserve">viz. výpis výrobků : </t>
  </si>
  <si>
    <t>799R001</t>
  </si>
  <si>
    <t>D+M přenosný hasící přístroj práškový 6 kg s hasící schopností 21A včetně držáku (věšáku)</t>
  </si>
  <si>
    <t xml:space="preserve">viz. PBŘ : </t>
  </si>
  <si>
    <t>ONR001</t>
  </si>
  <si>
    <t>Dílenská dokumentace pro truhlářské výrobky</t>
  </si>
  <si>
    <t>Soubor</t>
  </si>
  <si>
    <t>VRN</t>
  </si>
  <si>
    <t>POL99_8</t>
  </si>
  <si>
    <t>ONR002</t>
  </si>
  <si>
    <t>Dílenská dokumentace pro zámečnické výrobky</t>
  </si>
  <si>
    <t>SUM</t>
  </si>
  <si>
    <t>JKSO:</t>
  </si>
  <si>
    <t>815.99</t>
  </si>
  <si>
    <t>objekty zvláštní pozemní ostatní</t>
  </si>
  <si>
    <t>JKSO</t>
  </si>
  <si>
    <t xml:space="preserve"> m3</t>
  </si>
  <si>
    <t>svislá nosná konstrukce monolitická betonová plošná</t>
  </si>
  <si>
    <t>JKSOChar</t>
  </si>
  <si>
    <t>novostavba objektu</t>
  </si>
  <si>
    <t>JKSOAkce</t>
  </si>
  <si>
    <t>Materiál: viz. PD - výpis zámečnických výrobků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</si>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</sst>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TXl3wzQn+uiI997efsbR6RQYumPWAkSin3M0tZcZ6XqmtO6TZwobpDbKgoeKZmV19Q7Nn+1n6IdzrutmdIlajA==" saltValue="RFQG/z/cu+9qV4NheXAoM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3679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SUMIF(F60:F80,A16,I60:I80)+SUMIF(F60:F80,"PSU",I60:I80)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SUMIF(F60:F80,A17,I60:I80)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SUMIF(F60:F80,A18,I60:I80)</f>
        <v>0</v>
      </c>
      <c r="J18" s="81"/>
    </row>
    <row r="19" spans="1:10" ht="23.25" customHeight="1" x14ac:dyDescent="0.2">
      <c r="A19" s="198" t="s">
        <v>120</v>
      </c>
      <c r="B19" s="37" t="s">
        <v>27</v>
      </c>
      <c r="C19" s="58"/>
      <c r="D19" s="59"/>
      <c r="E19" s="79"/>
      <c r="F19" s="80"/>
      <c r="G19" s="79"/>
      <c r="H19" s="80"/>
      <c r="I19" s="79">
        <f>SUMIF(F60:F80,A19,I60:I80)</f>
        <v>0</v>
      </c>
      <c r="J19" s="81"/>
    </row>
    <row r="20" spans="1:10" ht="23.25" customHeight="1" x14ac:dyDescent="0.2">
      <c r="A20" s="198" t="s">
        <v>119</v>
      </c>
      <c r="B20" s="37" t="s">
        <v>28</v>
      </c>
      <c r="C20" s="58"/>
      <c r="D20" s="59"/>
      <c r="E20" s="79"/>
      <c r="F20" s="80"/>
      <c r="G20" s="79"/>
      <c r="H20" s="80"/>
      <c r="I20" s="79">
        <f>SUMIF(F60:F80,A20,I60:I80)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103 1 Pol'!AE603</f>
        <v>0</v>
      </c>
      <c r="G39" s="150">
        <f>'SO 103 1 Pol'!AF603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103 1 Pol'!AE603</f>
        <v>0</v>
      </c>
      <c r="G41" s="156">
        <f>'SO 103 1 Pol'!AF603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103 1 Pol'!AE603</f>
        <v>0</v>
      </c>
      <c r="G42" s="151">
        <f>'SO 103 1 Pol'!AF603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78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79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43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103 1 Pol'!G8</f>
        <v>0</v>
      </c>
      <c r="J60" s="192" t="str">
        <f>IF(I81=0,"",I60/I81*100)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103 1 Pol'!G31</f>
        <v>0</v>
      </c>
      <c r="J61" s="192" t="str">
        <f>IF(I81=0,"",I61/I81*100)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103 1 Pol'!G78</f>
        <v>0</v>
      </c>
      <c r="J62" s="192" t="str">
        <f>IF(I81=0,"",I62/I81*100)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103 1 Pol'!G148</f>
        <v>0</v>
      </c>
      <c r="J63" s="192" t="str">
        <f>IF(I81=0,"",I63/I81*100)</f>
        <v/>
      </c>
    </row>
    <row r="64" spans="1:52" ht="36.75" customHeight="1" x14ac:dyDescent="0.2">
      <c r="A64" s="181"/>
      <c r="B64" s="186" t="s">
        <v>87</v>
      </c>
      <c r="C64" s="187" t="s">
        <v>88</v>
      </c>
      <c r="D64" s="188"/>
      <c r="E64" s="188"/>
      <c r="F64" s="194" t="s">
        <v>24</v>
      </c>
      <c r="G64" s="195"/>
      <c r="H64" s="195"/>
      <c r="I64" s="195">
        <f>'SO 103 1 Pol'!G242</f>
        <v>0</v>
      </c>
      <c r="J64" s="192" t="str">
        <f>IF(I81=0,"",I64/I81*100)</f>
        <v/>
      </c>
    </row>
    <row r="65" spans="1:10" ht="36.75" customHeight="1" x14ac:dyDescent="0.2">
      <c r="A65" s="181"/>
      <c r="B65" s="186" t="s">
        <v>89</v>
      </c>
      <c r="C65" s="187" t="s">
        <v>90</v>
      </c>
      <c r="D65" s="188"/>
      <c r="E65" s="188"/>
      <c r="F65" s="194" t="s">
        <v>24</v>
      </c>
      <c r="G65" s="195"/>
      <c r="H65" s="195"/>
      <c r="I65" s="195">
        <f>'SO 103 1 Pol'!G247</f>
        <v>0</v>
      </c>
      <c r="J65" s="192" t="str">
        <f>IF(I81=0,"",I65/I81*100)</f>
        <v/>
      </c>
    </row>
    <row r="66" spans="1:10" ht="36.75" customHeight="1" x14ac:dyDescent="0.2">
      <c r="A66" s="181"/>
      <c r="B66" s="186" t="s">
        <v>91</v>
      </c>
      <c r="C66" s="187" t="s">
        <v>92</v>
      </c>
      <c r="D66" s="188"/>
      <c r="E66" s="188"/>
      <c r="F66" s="194" t="s">
        <v>24</v>
      </c>
      <c r="G66" s="195"/>
      <c r="H66" s="195"/>
      <c r="I66" s="195">
        <f>'SO 103 1 Pol'!G252</f>
        <v>0</v>
      </c>
      <c r="J66" s="192" t="str">
        <f>IF(I81=0,"",I66/I81*100)</f>
        <v/>
      </c>
    </row>
    <row r="67" spans="1:10" ht="36.75" customHeight="1" x14ac:dyDescent="0.2">
      <c r="A67" s="181"/>
      <c r="B67" s="186" t="s">
        <v>93</v>
      </c>
      <c r="C67" s="187" t="s">
        <v>94</v>
      </c>
      <c r="D67" s="188"/>
      <c r="E67" s="188"/>
      <c r="F67" s="194" t="s">
        <v>24</v>
      </c>
      <c r="G67" s="195"/>
      <c r="H67" s="195"/>
      <c r="I67" s="195">
        <f>'SO 103 1 Pol'!G264</f>
        <v>0</v>
      </c>
      <c r="J67" s="192" t="str">
        <f>IF(I81=0,"",I67/I81*100)</f>
        <v/>
      </c>
    </row>
    <row r="68" spans="1:10" ht="36.75" customHeight="1" x14ac:dyDescent="0.2">
      <c r="A68" s="181"/>
      <c r="B68" s="186" t="s">
        <v>95</v>
      </c>
      <c r="C68" s="187" t="s">
        <v>96</v>
      </c>
      <c r="D68" s="188"/>
      <c r="E68" s="188"/>
      <c r="F68" s="194" t="s">
        <v>24</v>
      </c>
      <c r="G68" s="195"/>
      <c r="H68" s="195"/>
      <c r="I68" s="195">
        <f>'SO 103 1 Pol'!G296</f>
        <v>0</v>
      </c>
      <c r="J68" s="192" t="str">
        <f>IF(I81=0,"",I68/I81*100)</f>
        <v/>
      </c>
    </row>
    <row r="69" spans="1:10" ht="36.75" customHeight="1" x14ac:dyDescent="0.2">
      <c r="A69" s="181"/>
      <c r="B69" s="186" t="s">
        <v>97</v>
      </c>
      <c r="C69" s="187" t="s">
        <v>98</v>
      </c>
      <c r="D69" s="188"/>
      <c r="E69" s="188"/>
      <c r="F69" s="194" t="s">
        <v>24</v>
      </c>
      <c r="G69" s="195"/>
      <c r="H69" s="195"/>
      <c r="I69" s="195">
        <f>'SO 103 1 Pol'!G303</f>
        <v>0</v>
      </c>
      <c r="J69" s="192" t="str">
        <f>IF(I81=0,"",I69/I81*100)</f>
        <v/>
      </c>
    </row>
    <row r="70" spans="1:10" ht="36.75" customHeight="1" x14ac:dyDescent="0.2">
      <c r="A70" s="181"/>
      <c r="B70" s="186" t="s">
        <v>99</v>
      </c>
      <c r="C70" s="187" t="s">
        <v>100</v>
      </c>
      <c r="D70" s="188"/>
      <c r="E70" s="188"/>
      <c r="F70" s="194" t="s">
        <v>24</v>
      </c>
      <c r="G70" s="195"/>
      <c r="H70" s="195"/>
      <c r="I70" s="195">
        <f>'SO 103 1 Pol'!G307</f>
        <v>0</v>
      </c>
      <c r="J70" s="192" t="str">
        <f>IF(I81=0,"",I70/I81*100)</f>
        <v/>
      </c>
    </row>
    <row r="71" spans="1:10" ht="36.75" customHeight="1" x14ac:dyDescent="0.2">
      <c r="A71" s="181"/>
      <c r="B71" s="186" t="s">
        <v>101</v>
      </c>
      <c r="C71" s="187" t="s">
        <v>102</v>
      </c>
      <c r="D71" s="188"/>
      <c r="E71" s="188"/>
      <c r="F71" s="194" t="s">
        <v>25</v>
      </c>
      <c r="G71" s="195"/>
      <c r="H71" s="195"/>
      <c r="I71" s="195">
        <f>'SO 103 1 Pol'!G314</f>
        <v>0</v>
      </c>
      <c r="J71" s="192" t="str">
        <f>IF(I81=0,"",I71/I81*100)</f>
        <v/>
      </c>
    </row>
    <row r="72" spans="1:10" ht="36.75" customHeight="1" x14ac:dyDescent="0.2">
      <c r="A72" s="181"/>
      <c r="B72" s="186" t="s">
        <v>103</v>
      </c>
      <c r="C72" s="187" t="s">
        <v>104</v>
      </c>
      <c r="D72" s="188"/>
      <c r="E72" s="188"/>
      <c r="F72" s="194" t="s">
        <v>25</v>
      </c>
      <c r="G72" s="195"/>
      <c r="H72" s="195"/>
      <c r="I72" s="195">
        <f>'SO 103 1 Pol'!G434</f>
        <v>0</v>
      </c>
      <c r="J72" s="192" t="str">
        <f>IF(I81=0,"",I72/I81*100)</f>
        <v/>
      </c>
    </row>
    <row r="73" spans="1:10" ht="36.75" customHeight="1" x14ac:dyDescent="0.2">
      <c r="A73" s="181"/>
      <c r="B73" s="186" t="s">
        <v>105</v>
      </c>
      <c r="C73" s="187" t="s">
        <v>106</v>
      </c>
      <c r="D73" s="188"/>
      <c r="E73" s="188"/>
      <c r="F73" s="194" t="s">
        <v>25</v>
      </c>
      <c r="G73" s="195"/>
      <c r="H73" s="195"/>
      <c r="I73" s="195">
        <f>'SO 103 1 Pol'!G462</f>
        <v>0</v>
      </c>
      <c r="J73" s="192" t="str">
        <f>IF(I81=0,"",I73/I81*100)</f>
        <v/>
      </c>
    </row>
    <row r="74" spans="1:10" ht="36.75" customHeight="1" x14ac:dyDescent="0.2">
      <c r="A74" s="181"/>
      <c r="B74" s="186" t="s">
        <v>107</v>
      </c>
      <c r="C74" s="187" t="s">
        <v>108</v>
      </c>
      <c r="D74" s="188"/>
      <c r="E74" s="188"/>
      <c r="F74" s="194" t="s">
        <v>25</v>
      </c>
      <c r="G74" s="195"/>
      <c r="H74" s="195"/>
      <c r="I74" s="195">
        <f>'SO 103 1 Pol'!G501</f>
        <v>0</v>
      </c>
      <c r="J74" s="192" t="str">
        <f>IF(I81=0,"",I74/I81*100)</f>
        <v/>
      </c>
    </row>
    <row r="75" spans="1:10" ht="36.75" customHeight="1" x14ac:dyDescent="0.2">
      <c r="A75" s="181"/>
      <c r="B75" s="186" t="s">
        <v>109</v>
      </c>
      <c r="C75" s="187" t="s">
        <v>110</v>
      </c>
      <c r="D75" s="188"/>
      <c r="E75" s="188"/>
      <c r="F75" s="194" t="s">
        <v>25</v>
      </c>
      <c r="G75" s="195"/>
      <c r="H75" s="195"/>
      <c r="I75" s="195">
        <f>'SO 103 1 Pol'!G523</f>
        <v>0</v>
      </c>
      <c r="J75" s="192" t="str">
        <f>IF(I81=0,"",I75/I81*100)</f>
        <v/>
      </c>
    </row>
    <row r="76" spans="1:10" ht="36.75" customHeight="1" x14ac:dyDescent="0.2">
      <c r="A76" s="181"/>
      <c r="B76" s="186" t="s">
        <v>111</v>
      </c>
      <c r="C76" s="187" t="s">
        <v>112</v>
      </c>
      <c r="D76" s="188"/>
      <c r="E76" s="188"/>
      <c r="F76" s="194" t="s">
        <v>25</v>
      </c>
      <c r="G76" s="195"/>
      <c r="H76" s="195"/>
      <c r="I76" s="195">
        <f>'SO 103 1 Pol'!G541</f>
        <v>0</v>
      </c>
      <c r="J76" s="192" t="str">
        <f>IF(I81=0,"",I76/I81*100)</f>
        <v/>
      </c>
    </row>
    <row r="77" spans="1:10" ht="36.75" customHeight="1" x14ac:dyDescent="0.2">
      <c r="A77" s="181"/>
      <c r="B77" s="186" t="s">
        <v>113</v>
      </c>
      <c r="C77" s="187" t="s">
        <v>114</v>
      </c>
      <c r="D77" s="188"/>
      <c r="E77" s="188"/>
      <c r="F77" s="194" t="s">
        <v>25</v>
      </c>
      <c r="G77" s="195"/>
      <c r="H77" s="195"/>
      <c r="I77" s="195">
        <f>'SO 103 1 Pol'!G551</f>
        <v>0</v>
      </c>
      <c r="J77" s="192" t="str">
        <f>IF(I81=0,"",I77/I81*100)</f>
        <v/>
      </c>
    </row>
    <row r="78" spans="1:10" ht="36.75" customHeight="1" x14ac:dyDescent="0.2">
      <c r="A78" s="181"/>
      <c r="B78" s="186" t="s">
        <v>115</v>
      </c>
      <c r="C78" s="187" t="s">
        <v>116</v>
      </c>
      <c r="D78" s="188"/>
      <c r="E78" s="188"/>
      <c r="F78" s="194" t="s">
        <v>25</v>
      </c>
      <c r="G78" s="195"/>
      <c r="H78" s="195"/>
      <c r="I78" s="195">
        <f>'SO 103 1 Pol'!G589</f>
        <v>0</v>
      </c>
      <c r="J78" s="192" t="str">
        <f>IF(I81=0,"",I78/I81*100)</f>
        <v/>
      </c>
    </row>
    <row r="79" spans="1:10" ht="36.75" customHeight="1" x14ac:dyDescent="0.2">
      <c r="A79" s="181"/>
      <c r="B79" s="186" t="s">
        <v>117</v>
      </c>
      <c r="C79" s="187" t="s">
        <v>118</v>
      </c>
      <c r="D79" s="188"/>
      <c r="E79" s="188"/>
      <c r="F79" s="194" t="s">
        <v>25</v>
      </c>
      <c r="G79" s="195"/>
      <c r="H79" s="195"/>
      <c r="I79" s="195">
        <f>'SO 103 1 Pol'!G595</f>
        <v>0</v>
      </c>
      <c r="J79" s="192" t="str">
        <f>IF(I81=0,"",I79/I81*100)</f>
        <v/>
      </c>
    </row>
    <row r="80" spans="1:10" ht="36.75" customHeight="1" x14ac:dyDescent="0.2">
      <c r="A80" s="181"/>
      <c r="B80" s="186" t="s">
        <v>119</v>
      </c>
      <c r="C80" s="187" t="s">
        <v>28</v>
      </c>
      <c r="D80" s="188"/>
      <c r="E80" s="188"/>
      <c r="F80" s="194" t="s">
        <v>119</v>
      </c>
      <c r="G80" s="195"/>
      <c r="H80" s="195"/>
      <c r="I80" s="195">
        <f>'SO 103 1 Pol'!G599</f>
        <v>0</v>
      </c>
      <c r="J80" s="192" t="str">
        <f>IF(I81=0,"",I80/I81*100)</f>
        <v/>
      </c>
    </row>
    <row r="81" spans="1:10" ht="25.5" customHeight="1" x14ac:dyDescent="0.2">
      <c r="A81" s="182"/>
      <c r="B81" s="189" t="s">
        <v>1</v>
      </c>
      <c r="C81" s="190"/>
      <c r="D81" s="191"/>
      <c r="E81" s="191"/>
      <c r="F81" s="196"/>
      <c r="G81" s="197"/>
      <c r="H81" s="197"/>
      <c r="I81" s="197">
        <f>SUM(I60:I80)</f>
        <v>0</v>
      </c>
      <c r="J81" s="193">
        <f>SUM(J60:J80)</f>
        <v>0</v>
      </c>
    </row>
    <row r="82" spans="1:10" x14ac:dyDescent="0.2">
      <c r="F82" s="135"/>
      <c r="G82" s="135"/>
      <c r="H82" s="135"/>
      <c r="I82" s="135"/>
      <c r="J82" s="136"/>
    </row>
    <row r="83" spans="1:10" x14ac:dyDescent="0.2">
      <c r="F83" s="135"/>
      <c r="G83" s="135"/>
      <c r="H83" s="135"/>
      <c r="I83" s="135"/>
      <c r="J83" s="136"/>
    </row>
    <row r="84" spans="1:10" x14ac:dyDescent="0.2">
      <c r="F84" s="135"/>
      <c r="G84" s="135"/>
      <c r="H84" s="135"/>
      <c r="I84" s="135"/>
      <c r="J84" s="136"/>
    </row>
  </sheetData>
  <sheetProtection algorithmName="SHA-512" hashValue="As/x/b2eGOBwVFWBprr0L5VOySqE5r6SSA9Q1G8UtFbc3feNJUAX9VA6d6QcC0Vi4POKM1L5Pm5T/vVPIg8i7g==" saltValue="ft4ctZwfdA5QHXx7G0SWD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nFHi0ZwcTKlWaMNfv8D/uXKL57K+dLanFK3gCdF78odTt5Z6drz7xTQ/k09FMS5B4+DqRaLaaAyQcuDtLY6MRw==" saltValue="BYKji0CqzO1aBoIhn6ile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B1791-AF3A-491C-B139-681315992DDA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121</v>
      </c>
      <c r="B1" s="199"/>
      <c r="C1" s="199"/>
      <c r="D1" s="199"/>
      <c r="E1" s="199"/>
      <c r="F1" s="199"/>
      <c r="G1" s="199"/>
      <c r="AG1" t="s">
        <v>122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123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123</v>
      </c>
      <c r="AG3" t="s">
        <v>124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125</v>
      </c>
    </row>
    <row r="5" spans="1:60" x14ac:dyDescent="0.2">
      <c r="D5" s="10"/>
    </row>
    <row r="6" spans="1:60" ht="38.25" x14ac:dyDescent="0.2">
      <c r="A6" s="210" t="s">
        <v>126</v>
      </c>
      <c r="B6" s="212" t="s">
        <v>127</v>
      </c>
      <c r="C6" s="212" t="s">
        <v>128</v>
      </c>
      <c r="D6" s="211" t="s">
        <v>129</v>
      </c>
      <c r="E6" s="210" t="s">
        <v>130</v>
      </c>
      <c r="F6" s="209" t="s">
        <v>131</v>
      </c>
      <c r="G6" s="210" t="s">
        <v>29</v>
      </c>
      <c r="H6" s="213" t="s">
        <v>30</v>
      </c>
      <c r="I6" s="213" t="s">
        <v>132</v>
      </c>
      <c r="J6" s="213" t="s">
        <v>31</v>
      </c>
      <c r="K6" s="213" t="s">
        <v>133</v>
      </c>
      <c r="L6" s="213" t="s">
        <v>134</v>
      </c>
      <c r="M6" s="213" t="s">
        <v>135</v>
      </c>
      <c r="N6" s="213" t="s">
        <v>136</v>
      </c>
      <c r="O6" s="213" t="s">
        <v>137</v>
      </c>
      <c r="P6" s="213" t="s">
        <v>138</v>
      </c>
      <c r="Q6" s="213" t="s">
        <v>139</v>
      </c>
      <c r="R6" s="213" t="s">
        <v>140</v>
      </c>
      <c r="S6" s="213" t="s">
        <v>141</v>
      </c>
      <c r="T6" s="213" t="s">
        <v>142</v>
      </c>
      <c r="U6" s="213" t="s">
        <v>143</v>
      </c>
      <c r="V6" s="213" t="s">
        <v>144</v>
      </c>
      <c r="W6" s="213" t="s">
        <v>145</v>
      </c>
      <c r="X6" s="213" t="s">
        <v>146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2" t="s">
        <v>147</v>
      </c>
      <c r="B8" s="233" t="s">
        <v>43</v>
      </c>
      <c r="C8" s="258" t="s">
        <v>80</v>
      </c>
      <c r="D8" s="234"/>
      <c r="E8" s="235"/>
      <c r="F8" s="236"/>
      <c r="G8" s="236">
        <f>SUMIF(AG9:AG30,"&lt;&gt;NOR",G9:G30)</f>
        <v>0</v>
      </c>
      <c r="H8" s="236"/>
      <c r="I8" s="236">
        <f>SUM(I9:I30)</f>
        <v>0</v>
      </c>
      <c r="J8" s="236"/>
      <c r="K8" s="236">
        <f>SUM(K9:K30)</f>
        <v>0</v>
      </c>
      <c r="L8" s="236"/>
      <c r="M8" s="236">
        <f>SUM(M9:M30)</f>
        <v>0</v>
      </c>
      <c r="N8" s="236"/>
      <c r="O8" s="236">
        <f>SUM(O9:O30)</f>
        <v>0</v>
      </c>
      <c r="P8" s="236"/>
      <c r="Q8" s="236">
        <f>SUM(Q9:Q30)</f>
        <v>0</v>
      </c>
      <c r="R8" s="236"/>
      <c r="S8" s="236"/>
      <c r="T8" s="237"/>
      <c r="U8" s="231"/>
      <c r="V8" s="231">
        <f>SUM(V9:V30)</f>
        <v>232.12</v>
      </c>
      <c r="W8" s="231"/>
      <c r="X8" s="231"/>
      <c r="AG8" t="s">
        <v>148</v>
      </c>
    </row>
    <row r="9" spans="1:60" outlineLevel="1" x14ac:dyDescent="0.2">
      <c r="A9" s="238">
        <v>1</v>
      </c>
      <c r="B9" s="239" t="s">
        <v>149</v>
      </c>
      <c r="C9" s="259" t="s">
        <v>150</v>
      </c>
      <c r="D9" s="240" t="s">
        <v>151</v>
      </c>
      <c r="E9" s="241">
        <v>1054.2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3" t="s">
        <v>152</v>
      </c>
      <c r="S9" s="243" t="s">
        <v>153</v>
      </c>
      <c r="T9" s="244" t="s">
        <v>154</v>
      </c>
      <c r="U9" s="224">
        <v>0.1</v>
      </c>
      <c r="V9" s="224">
        <f>ROUND(E9*U9,2)</f>
        <v>105.42</v>
      </c>
      <c r="W9" s="224"/>
      <c r="X9" s="224" t="s">
        <v>155</v>
      </c>
      <c r="Y9" s="214"/>
      <c r="Z9" s="214"/>
      <c r="AA9" s="214"/>
      <c r="AB9" s="214"/>
      <c r="AC9" s="214"/>
      <c r="AD9" s="214"/>
      <c r="AE9" s="214"/>
      <c r="AF9" s="214"/>
      <c r="AG9" s="214" t="s">
        <v>156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2"/>
      <c r="B10" s="223"/>
      <c r="C10" s="260" t="s">
        <v>157</v>
      </c>
      <c r="D10" s="246"/>
      <c r="E10" s="246"/>
      <c r="F10" s="246"/>
      <c r="G10" s="246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158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5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2"/>
      <c r="B11" s="223"/>
      <c r="C11" s="261" t="s">
        <v>159</v>
      </c>
      <c r="D11" s="225"/>
      <c r="E11" s="226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160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2"/>
      <c r="B12" s="223"/>
      <c r="C12" s="261" t="s">
        <v>161</v>
      </c>
      <c r="D12" s="225"/>
      <c r="E12" s="226">
        <v>1054.2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160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8">
        <v>2</v>
      </c>
      <c r="B13" s="239" t="s">
        <v>162</v>
      </c>
      <c r="C13" s="259" t="s">
        <v>163</v>
      </c>
      <c r="D13" s="240" t="s">
        <v>151</v>
      </c>
      <c r="E13" s="241">
        <v>316.26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3" t="s">
        <v>152</v>
      </c>
      <c r="S13" s="243" t="s">
        <v>153</v>
      </c>
      <c r="T13" s="244" t="s">
        <v>154</v>
      </c>
      <c r="U13" s="224">
        <v>4.3099999999999999E-2</v>
      </c>
      <c r="V13" s="224">
        <f>ROUND(E13*U13,2)</f>
        <v>13.63</v>
      </c>
      <c r="W13" s="224"/>
      <c r="X13" s="224" t="s">
        <v>155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156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1" x14ac:dyDescent="0.2">
      <c r="A14" s="222"/>
      <c r="B14" s="223"/>
      <c r="C14" s="260" t="s">
        <v>157</v>
      </c>
      <c r="D14" s="246"/>
      <c r="E14" s="246"/>
      <c r="F14" s="246"/>
      <c r="G14" s="246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158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5" t="str">
        <f>C14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2"/>
      <c r="B15" s="223"/>
      <c r="C15" s="261" t="s">
        <v>164</v>
      </c>
      <c r="D15" s="225"/>
      <c r="E15" s="226">
        <v>316.26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4"/>
      <c r="Z15" s="214"/>
      <c r="AA15" s="214"/>
      <c r="AB15" s="214"/>
      <c r="AC15" s="214"/>
      <c r="AD15" s="214"/>
      <c r="AE15" s="214"/>
      <c r="AF15" s="214"/>
      <c r="AG15" s="214" t="s">
        <v>160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8">
        <v>3</v>
      </c>
      <c r="B16" s="239" t="s">
        <v>165</v>
      </c>
      <c r="C16" s="259" t="s">
        <v>166</v>
      </c>
      <c r="D16" s="240" t="s">
        <v>151</v>
      </c>
      <c r="E16" s="241">
        <v>651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3" t="s">
        <v>152</v>
      </c>
      <c r="S16" s="243" t="s">
        <v>153</v>
      </c>
      <c r="T16" s="244" t="s">
        <v>154</v>
      </c>
      <c r="U16" s="224">
        <v>1.0999999999999999E-2</v>
      </c>
      <c r="V16" s="224">
        <f>ROUND(E16*U16,2)</f>
        <v>7.16</v>
      </c>
      <c r="W16" s="224"/>
      <c r="X16" s="224" t="s">
        <v>155</v>
      </c>
      <c r="Y16" s="214"/>
      <c r="Z16" s="214"/>
      <c r="AA16" s="214"/>
      <c r="AB16" s="214"/>
      <c r="AC16" s="214"/>
      <c r="AD16" s="214"/>
      <c r="AE16" s="214"/>
      <c r="AF16" s="214"/>
      <c r="AG16" s="214" t="s">
        <v>156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2"/>
      <c r="B17" s="223"/>
      <c r="C17" s="260" t="s">
        <v>167</v>
      </c>
      <c r="D17" s="246"/>
      <c r="E17" s="246"/>
      <c r="F17" s="246"/>
      <c r="G17" s="246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4"/>
      <c r="Z17" s="214"/>
      <c r="AA17" s="214"/>
      <c r="AB17" s="214"/>
      <c r="AC17" s="214"/>
      <c r="AD17" s="214"/>
      <c r="AE17" s="214"/>
      <c r="AF17" s="214"/>
      <c r="AG17" s="214" t="s">
        <v>158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5" t="str">
        <f>C17</f>
        <v>po suchu, bez ohledu na druh dopravního prostředku, bez naložení výkopku, avšak se složením bez rozhrnutí,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2"/>
      <c r="B18" s="223"/>
      <c r="C18" s="261" t="s">
        <v>168</v>
      </c>
      <c r="D18" s="225"/>
      <c r="E18" s="226">
        <v>1054.2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160</v>
      </c>
      <c r="AH18" s="214">
        <v>5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2"/>
      <c r="B19" s="223"/>
      <c r="C19" s="261" t="s">
        <v>169</v>
      </c>
      <c r="D19" s="225"/>
      <c r="E19" s="226">
        <v>-403.2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160</v>
      </c>
      <c r="AH19" s="214">
        <v>5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38">
        <v>4</v>
      </c>
      <c r="B20" s="239" t="s">
        <v>170</v>
      </c>
      <c r="C20" s="259" t="s">
        <v>171</v>
      </c>
      <c r="D20" s="240" t="s">
        <v>151</v>
      </c>
      <c r="E20" s="241">
        <v>403.2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3" t="s">
        <v>152</v>
      </c>
      <c r="S20" s="243" t="s">
        <v>153</v>
      </c>
      <c r="T20" s="244" t="s">
        <v>154</v>
      </c>
      <c r="U20" s="224">
        <v>0.20200000000000001</v>
      </c>
      <c r="V20" s="224">
        <f>ROUND(E20*U20,2)</f>
        <v>81.45</v>
      </c>
      <c r="W20" s="224"/>
      <c r="X20" s="224" t="s">
        <v>155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156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2"/>
      <c r="B21" s="223"/>
      <c r="C21" s="260" t="s">
        <v>172</v>
      </c>
      <c r="D21" s="246"/>
      <c r="E21" s="246"/>
      <c r="F21" s="246"/>
      <c r="G21" s="246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4"/>
      <c r="Z21" s="214"/>
      <c r="AA21" s="214"/>
      <c r="AB21" s="214"/>
      <c r="AC21" s="214"/>
      <c r="AD21" s="214"/>
      <c r="AE21" s="214"/>
      <c r="AF21" s="214"/>
      <c r="AG21" s="214" t="s">
        <v>158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2"/>
      <c r="B22" s="223"/>
      <c r="C22" s="262" t="s">
        <v>173</v>
      </c>
      <c r="D22" s="247"/>
      <c r="E22" s="247"/>
      <c r="F22" s="247"/>
      <c r="G22" s="247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4"/>
      <c r="Z22" s="214"/>
      <c r="AA22" s="214"/>
      <c r="AB22" s="214"/>
      <c r="AC22" s="214"/>
      <c r="AD22" s="214"/>
      <c r="AE22" s="214"/>
      <c r="AF22" s="214"/>
      <c r="AG22" s="214" t="s">
        <v>174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2"/>
      <c r="B23" s="223"/>
      <c r="C23" s="261" t="s">
        <v>159</v>
      </c>
      <c r="D23" s="225"/>
      <c r="E23" s="226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4"/>
      <c r="Z23" s="214"/>
      <c r="AA23" s="214"/>
      <c r="AB23" s="214"/>
      <c r="AC23" s="214"/>
      <c r="AD23" s="214"/>
      <c r="AE23" s="214"/>
      <c r="AF23" s="214"/>
      <c r="AG23" s="214" t="s">
        <v>160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2"/>
      <c r="B24" s="223"/>
      <c r="C24" s="261" t="s">
        <v>175</v>
      </c>
      <c r="D24" s="225"/>
      <c r="E24" s="226">
        <v>403.2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160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8">
        <v>5</v>
      </c>
      <c r="B25" s="239" t="s">
        <v>176</v>
      </c>
      <c r="C25" s="259" t="s">
        <v>177</v>
      </c>
      <c r="D25" s="240" t="s">
        <v>178</v>
      </c>
      <c r="E25" s="241">
        <v>254.8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3" t="s">
        <v>152</v>
      </c>
      <c r="S25" s="243" t="s">
        <v>153</v>
      </c>
      <c r="T25" s="244" t="s">
        <v>154</v>
      </c>
      <c r="U25" s="224">
        <v>9.6000000000000002E-2</v>
      </c>
      <c r="V25" s="224">
        <f>ROUND(E25*U25,2)</f>
        <v>24.46</v>
      </c>
      <c r="W25" s="224"/>
      <c r="X25" s="224" t="s">
        <v>155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156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2"/>
      <c r="B26" s="223"/>
      <c r="C26" s="260" t="s">
        <v>179</v>
      </c>
      <c r="D26" s="246"/>
      <c r="E26" s="246"/>
      <c r="F26" s="246"/>
      <c r="G26" s="246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158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2"/>
      <c r="B27" s="223"/>
      <c r="C27" s="261" t="s">
        <v>159</v>
      </c>
      <c r="D27" s="225"/>
      <c r="E27" s="226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4"/>
      <c r="Z27" s="214"/>
      <c r="AA27" s="214"/>
      <c r="AB27" s="214"/>
      <c r="AC27" s="214"/>
      <c r="AD27" s="214"/>
      <c r="AE27" s="214"/>
      <c r="AF27" s="214"/>
      <c r="AG27" s="214" t="s">
        <v>160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2"/>
      <c r="B28" s="223"/>
      <c r="C28" s="261" t="s">
        <v>180</v>
      </c>
      <c r="D28" s="225"/>
      <c r="E28" s="226">
        <v>254.8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4"/>
      <c r="Z28" s="214"/>
      <c r="AA28" s="214"/>
      <c r="AB28" s="214"/>
      <c r="AC28" s="214"/>
      <c r="AD28" s="214"/>
      <c r="AE28" s="214"/>
      <c r="AF28" s="214"/>
      <c r="AG28" s="214" t="s">
        <v>160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8">
        <v>6</v>
      </c>
      <c r="B29" s="239" t="s">
        <v>181</v>
      </c>
      <c r="C29" s="259" t="s">
        <v>182</v>
      </c>
      <c r="D29" s="240" t="s">
        <v>151</v>
      </c>
      <c r="E29" s="241">
        <v>651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3" t="s">
        <v>152</v>
      </c>
      <c r="S29" s="243" t="s">
        <v>153</v>
      </c>
      <c r="T29" s="244" t="s">
        <v>154</v>
      </c>
      <c r="U29" s="224">
        <v>0</v>
      </c>
      <c r="V29" s="224">
        <f>ROUND(E29*U29,2)</f>
        <v>0</v>
      </c>
      <c r="W29" s="224"/>
      <c r="X29" s="224" t="s">
        <v>155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156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2"/>
      <c r="B30" s="223"/>
      <c r="C30" s="261" t="s">
        <v>183</v>
      </c>
      <c r="D30" s="225"/>
      <c r="E30" s="226">
        <v>651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160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x14ac:dyDescent="0.2">
      <c r="A31" s="232" t="s">
        <v>147</v>
      </c>
      <c r="B31" s="233" t="s">
        <v>81</v>
      </c>
      <c r="C31" s="258" t="s">
        <v>82</v>
      </c>
      <c r="D31" s="234"/>
      <c r="E31" s="235"/>
      <c r="F31" s="236"/>
      <c r="G31" s="236">
        <f>SUMIF(AG32:AG77,"&lt;&gt;NOR",G32:G77)</f>
        <v>0</v>
      </c>
      <c r="H31" s="236"/>
      <c r="I31" s="236">
        <f>SUM(I32:I77)</f>
        <v>0</v>
      </c>
      <c r="J31" s="236"/>
      <c r="K31" s="236">
        <f>SUM(K32:K77)</f>
        <v>0</v>
      </c>
      <c r="L31" s="236"/>
      <c r="M31" s="236">
        <f>SUM(M32:M77)</f>
        <v>0</v>
      </c>
      <c r="N31" s="236"/>
      <c r="O31" s="236">
        <f>SUM(O32:O77)</f>
        <v>205.20000000000005</v>
      </c>
      <c r="P31" s="236"/>
      <c r="Q31" s="236">
        <f>SUM(Q32:Q77)</f>
        <v>0</v>
      </c>
      <c r="R31" s="236"/>
      <c r="S31" s="236"/>
      <c r="T31" s="237"/>
      <c r="U31" s="231"/>
      <c r="V31" s="231">
        <f>SUM(V32:V77)</f>
        <v>328.75</v>
      </c>
      <c r="W31" s="231"/>
      <c r="X31" s="231"/>
      <c r="AG31" t="s">
        <v>148</v>
      </c>
    </row>
    <row r="32" spans="1:60" outlineLevel="1" x14ac:dyDescent="0.2">
      <c r="A32" s="238">
        <v>7</v>
      </c>
      <c r="B32" s="239" t="s">
        <v>184</v>
      </c>
      <c r="C32" s="259" t="s">
        <v>185</v>
      </c>
      <c r="D32" s="240" t="s">
        <v>151</v>
      </c>
      <c r="E32" s="241">
        <v>11.691750000000001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3">
        <v>2.1</v>
      </c>
      <c r="O32" s="243">
        <f>ROUND(E32*N32,2)</f>
        <v>24.55</v>
      </c>
      <c r="P32" s="243">
        <v>0</v>
      </c>
      <c r="Q32" s="243">
        <f>ROUND(E32*P32,2)</f>
        <v>0</v>
      </c>
      <c r="R32" s="243" t="s">
        <v>186</v>
      </c>
      <c r="S32" s="243" t="s">
        <v>153</v>
      </c>
      <c r="T32" s="244" t="s">
        <v>154</v>
      </c>
      <c r="U32" s="224">
        <v>0.96499999999999997</v>
      </c>
      <c r="V32" s="224">
        <f>ROUND(E32*U32,2)</f>
        <v>11.28</v>
      </c>
      <c r="W32" s="224"/>
      <c r="X32" s="224" t="s">
        <v>155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156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2"/>
      <c r="B33" s="223"/>
      <c r="C33" s="261" t="s">
        <v>159</v>
      </c>
      <c r="D33" s="225"/>
      <c r="E33" s="226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4"/>
      <c r="Z33" s="214"/>
      <c r="AA33" s="214"/>
      <c r="AB33" s="214"/>
      <c r="AC33" s="214"/>
      <c r="AD33" s="214"/>
      <c r="AE33" s="214"/>
      <c r="AF33" s="214"/>
      <c r="AG33" s="214" t="s">
        <v>160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2"/>
      <c r="B34" s="223"/>
      <c r="C34" s="261" t="s">
        <v>187</v>
      </c>
      <c r="D34" s="225"/>
      <c r="E34" s="226">
        <v>11.691750000000001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4"/>
      <c r="Z34" s="214"/>
      <c r="AA34" s="214"/>
      <c r="AB34" s="214"/>
      <c r="AC34" s="214"/>
      <c r="AD34" s="214"/>
      <c r="AE34" s="214"/>
      <c r="AF34" s="214"/>
      <c r="AG34" s="214" t="s">
        <v>160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8">
        <v>8</v>
      </c>
      <c r="B35" s="239" t="s">
        <v>188</v>
      </c>
      <c r="C35" s="259" t="s">
        <v>189</v>
      </c>
      <c r="D35" s="240" t="s">
        <v>151</v>
      </c>
      <c r="E35" s="241">
        <v>65.936229999999995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3">
        <v>2.5249999999999999</v>
      </c>
      <c r="O35" s="243">
        <f>ROUND(E35*N35,2)</f>
        <v>166.49</v>
      </c>
      <c r="P35" s="243">
        <v>0</v>
      </c>
      <c r="Q35" s="243">
        <f>ROUND(E35*P35,2)</f>
        <v>0</v>
      </c>
      <c r="R35" s="243" t="s">
        <v>190</v>
      </c>
      <c r="S35" s="243" t="s">
        <v>153</v>
      </c>
      <c r="T35" s="244" t="s">
        <v>154</v>
      </c>
      <c r="U35" s="224">
        <v>0.48</v>
      </c>
      <c r="V35" s="224">
        <f>ROUND(E35*U35,2)</f>
        <v>31.65</v>
      </c>
      <c r="W35" s="224"/>
      <c r="X35" s="224" t="s">
        <v>155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156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2"/>
      <c r="B36" s="223"/>
      <c r="C36" s="260" t="s">
        <v>191</v>
      </c>
      <c r="D36" s="246"/>
      <c r="E36" s="246"/>
      <c r="F36" s="246"/>
      <c r="G36" s="246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4"/>
      <c r="Z36" s="214"/>
      <c r="AA36" s="214"/>
      <c r="AB36" s="214"/>
      <c r="AC36" s="214"/>
      <c r="AD36" s="214"/>
      <c r="AE36" s="214"/>
      <c r="AF36" s="214"/>
      <c r="AG36" s="214" t="s">
        <v>158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2"/>
      <c r="B37" s="223"/>
      <c r="C37" s="262" t="s">
        <v>192</v>
      </c>
      <c r="D37" s="247"/>
      <c r="E37" s="247"/>
      <c r="F37" s="247"/>
      <c r="G37" s="247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174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2"/>
      <c r="B38" s="223"/>
      <c r="C38" s="261" t="s">
        <v>193</v>
      </c>
      <c r="D38" s="225"/>
      <c r="E38" s="226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4"/>
      <c r="Z38" s="214"/>
      <c r="AA38" s="214"/>
      <c r="AB38" s="214"/>
      <c r="AC38" s="214"/>
      <c r="AD38" s="214"/>
      <c r="AE38" s="214"/>
      <c r="AF38" s="214"/>
      <c r="AG38" s="214" t="s">
        <v>160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2"/>
      <c r="B39" s="223"/>
      <c r="C39" s="261" t="s">
        <v>194</v>
      </c>
      <c r="D39" s="225"/>
      <c r="E39" s="226">
        <v>63.706499999999998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4"/>
      <c r="Z39" s="214"/>
      <c r="AA39" s="214"/>
      <c r="AB39" s="214"/>
      <c r="AC39" s="214"/>
      <c r="AD39" s="214"/>
      <c r="AE39" s="214"/>
      <c r="AF39" s="214"/>
      <c r="AG39" s="214" t="s">
        <v>160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2"/>
      <c r="B40" s="223"/>
      <c r="C40" s="263" t="s">
        <v>195</v>
      </c>
      <c r="D40" s="227"/>
      <c r="E40" s="228">
        <v>2.22973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160</v>
      </c>
      <c r="AH40" s="214">
        <v>4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8">
        <v>9</v>
      </c>
      <c r="B41" s="239" t="s">
        <v>196</v>
      </c>
      <c r="C41" s="259" t="s">
        <v>197</v>
      </c>
      <c r="D41" s="240" t="s">
        <v>178</v>
      </c>
      <c r="E41" s="241">
        <v>27.524999999999999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3">
        <v>3.9199999999999999E-2</v>
      </c>
      <c r="O41" s="243">
        <f>ROUND(E41*N41,2)</f>
        <v>1.08</v>
      </c>
      <c r="P41" s="243">
        <v>0</v>
      </c>
      <c r="Q41" s="243">
        <f>ROUND(E41*P41,2)</f>
        <v>0</v>
      </c>
      <c r="R41" s="243" t="s">
        <v>190</v>
      </c>
      <c r="S41" s="243" t="s">
        <v>153</v>
      </c>
      <c r="T41" s="244" t="s">
        <v>154</v>
      </c>
      <c r="U41" s="224">
        <v>1.6</v>
      </c>
      <c r="V41" s="224">
        <f>ROUND(E41*U41,2)</f>
        <v>44.04</v>
      </c>
      <c r="W41" s="224"/>
      <c r="X41" s="224" t="s">
        <v>155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156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22"/>
      <c r="B42" s="223"/>
      <c r="C42" s="260" t="s">
        <v>198</v>
      </c>
      <c r="D42" s="246"/>
      <c r="E42" s="246"/>
      <c r="F42" s="246"/>
      <c r="G42" s="246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4"/>
      <c r="Z42" s="214"/>
      <c r="AA42" s="214"/>
      <c r="AB42" s="214"/>
      <c r="AC42" s="214"/>
      <c r="AD42" s="214"/>
      <c r="AE42" s="214"/>
      <c r="AF42" s="214"/>
      <c r="AG42" s="214" t="s">
        <v>158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45" t="str">
        <f>C42</f>
        <v>svislé nebo šikmé (odkloněné) , půdorysně přímé nebo zalomené, stěn základových desek ve volných nebo zapažených jámách, rýhách, šachtách, včetně případných vzpěr,</v>
      </c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2"/>
      <c r="B43" s="223"/>
      <c r="C43" s="261" t="s">
        <v>193</v>
      </c>
      <c r="D43" s="225"/>
      <c r="E43" s="226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4"/>
      <c r="Z43" s="214"/>
      <c r="AA43" s="214"/>
      <c r="AB43" s="214"/>
      <c r="AC43" s="214"/>
      <c r="AD43" s="214"/>
      <c r="AE43" s="214"/>
      <c r="AF43" s="214"/>
      <c r="AG43" s="214" t="s">
        <v>160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2"/>
      <c r="B44" s="223"/>
      <c r="C44" s="261" t="s">
        <v>199</v>
      </c>
      <c r="D44" s="225"/>
      <c r="E44" s="226">
        <v>24.69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4"/>
      <c r="Z44" s="214"/>
      <c r="AA44" s="214"/>
      <c r="AB44" s="214"/>
      <c r="AC44" s="214"/>
      <c r="AD44" s="214"/>
      <c r="AE44" s="214"/>
      <c r="AF44" s="214"/>
      <c r="AG44" s="214" t="s">
        <v>160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2"/>
      <c r="B45" s="223"/>
      <c r="C45" s="261" t="s">
        <v>159</v>
      </c>
      <c r="D45" s="225"/>
      <c r="E45" s="226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4"/>
      <c r="Z45" s="214"/>
      <c r="AA45" s="214"/>
      <c r="AB45" s="214"/>
      <c r="AC45" s="214"/>
      <c r="AD45" s="214"/>
      <c r="AE45" s="214"/>
      <c r="AF45" s="214"/>
      <c r="AG45" s="214" t="s">
        <v>160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2"/>
      <c r="B46" s="223"/>
      <c r="C46" s="261" t="s">
        <v>200</v>
      </c>
      <c r="D46" s="225"/>
      <c r="E46" s="226">
        <v>2.835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4"/>
      <c r="Z46" s="214"/>
      <c r="AA46" s="214"/>
      <c r="AB46" s="214"/>
      <c r="AC46" s="214"/>
      <c r="AD46" s="214"/>
      <c r="AE46" s="214"/>
      <c r="AF46" s="214"/>
      <c r="AG46" s="214" t="s">
        <v>160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8">
        <v>10</v>
      </c>
      <c r="B47" s="239" t="s">
        <v>201</v>
      </c>
      <c r="C47" s="259" t="s">
        <v>202</v>
      </c>
      <c r="D47" s="240" t="s">
        <v>178</v>
      </c>
      <c r="E47" s="241">
        <v>27.524999999999999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3">
        <v>0</v>
      </c>
      <c r="O47" s="243">
        <f>ROUND(E47*N47,2)</f>
        <v>0</v>
      </c>
      <c r="P47" s="243">
        <v>0</v>
      </c>
      <c r="Q47" s="243">
        <f>ROUND(E47*P47,2)</f>
        <v>0</v>
      </c>
      <c r="R47" s="243" t="s">
        <v>190</v>
      </c>
      <c r="S47" s="243" t="s">
        <v>153</v>
      </c>
      <c r="T47" s="244" t="s">
        <v>154</v>
      </c>
      <c r="U47" s="224">
        <v>0.32</v>
      </c>
      <c r="V47" s="224">
        <f>ROUND(E47*U47,2)</f>
        <v>8.81</v>
      </c>
      <c r="W47" s="224"/>
      <c r="X47" s="224" t="s">
        <v>155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156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22"/>
      <c r="B48" s="223"/>
      <c r="C48" s="260" t="s">
        <v>198</v>
      </c>
      <c r="D48" s="246"/>
      <c r="E48" s="246"/>
      <c r="F48" s="246"/>
      <c r="G48" s="246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4"/>
      <c r="Z48" s="214"/>
      <c r="AA48" s="214"/>
      <c r="AB48" s="214"/>
      <c r="AC48" s="214"/>
      <c r="AD48" s="214"/>
      <c r="AE48" s="214"/>
      <c r="AF48" s="214"/>
      <c r="AG48" s="214" t="s">
        <v>158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45" t="str">
        <f>C48</f>
        <v>svislé nebo šikmé (odkloněné) , půdorysně přímé nebo zalomené, stěn základových desek ve volných nebo zapažených jámách, rýhách, šachtách, včetně případných vzpěr,</v>
      </c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2"/>
      <c r="B49" s="223"/>
      <c r="C49" s="262" t="s">
        <v>203</v>
      </c>
      <c r="D49" s="247"/>
      <c r="E49" s="247"/>
      <c r="F49" s="247"/>
      <c r="G49" s="247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4"/>
      <c r="Z49" s="214"/>
      <c r="AA49" s="214"/>
      <c r="AB49" s="214"/>
      <c r="AC49" s="214"/>
      <c r="AD49" s="214"/>
      <c r="AE49" s="214"/>
      <c r="AF49" s="214"/>
      <c r="AG49" s="214" t="s">
        <v>174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2"/>
      <c r="B50" s="223"/>
      <c r="C50" s="261" t="s">
        <v>204</v>
      </c>
      <c r="D50" s="225"/>
      <c r="E50" s="226">
        <v>27.524999999999999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160</v>
      </c>
      <c r="AH50" s="214">
        <v>5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8">
        <v>11</v>
      </c>
      <c r="B51" s="239" t="s">
        <v>205</v>
      </c>
      <c r="C51" s="259" t="s">
        <v>206</v>
      </c>
      <c r="D51" s="240" t="s">
        <v>207</v>
      </c>
      <c r="E51" s="241">
        <v>9.4275900000000004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3">
        <v>1.0217400000000001</v>
      </c>
      <c r="O51" s="243">
        <f>ROUND(E51*N51,2)</f>
        <v>9.6300000000000008</v>
      </c>
      <c r="P51" s="243">
        <v>0</v>
      </c>
      <c r="Q51" s="243">
        <f>ROUND(E51*P51,2)</f>
        <v>0</v>
      </c>
      <c r="R51" s="243" t="s">
        <v>190</v>
      </c>
      <c r="S51" s="243" t="s">
        <v>153</v>
      </c>
      <c r="T51" s="244" t="s">
        <v>154</v>
      </c>
      <c r="U51" s="224">
        <v>23.530999999999999</v>
      </c>
      <c r="V51" s="224">
        <f>ROUND(E51*U51,2)</f>
        <v>221.84</v>
      </c>
      <c r="W51" s="224"/>
      <c r="X51" s="224" t="s">
        <v>155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156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2"/>
      <c r="B52" s="223"/>
      <c r="C52" s="260" t="s">
        <v>208</v>
      </c>
      <c r="D52" s="246"/>
      <c r="E52" s="246"/>
      <c r="F52" s="246"/>
      <c r="G52" s="246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4"/>
      <c r="Z52" s="214"/>
      <c r="AA52" s="214"/>
      <c r="AB52" s="214"/>
      <c r="AC52" s="214"/>
      <c r="AD52" s="214"/>
      <c r="AE52" s="214"/>
      <c r="AF52" s="214"/>
      <c r="AG52" s="214" t="s">
        <v>158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2"/>
      <c r="B53" s="223"/>
      <c r="C53" s="261" t="s">
        <v>209</v>
      </c>
      <c r="D53" s="225"/>
      <c r="E53" s="226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4"/>
      <c r="Z53" s="214"/>
      <c r="AA53" s="214"/>
      <c r="AB53" s="214"/>
      <c r="AC53" s="214"/>
      <c r="AD53" s="214"/>
      <c r="AE53" s="214"/>
      <c r="AF53" s="214"/>
      <c r="AG53" s="214" t="s">
        <v>160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2"/>
      <c r="B54" s="223"/>
      <c r="C54" s="261" t="s">
        <v>210</v>
      </c>
      <c r="D54" s="225"/>
      <c r="E54" s="226">
        <v>8.9786599999999996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4"/>
      <c r="Z54" s="214"/>
      <c r="AA54" s="214"/>
      <c r="AB54" s="214"/>
      <c r="AC54" s="214"/>
      <c r="AD54" s="214"/>
      <c r="AE54" s="214"/>
      <c r="AF54" s="214"/>
      <c r="AG54" s="214" t="s">
        <v>160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2"/>
      <c r="B55" s="223"/>
      <c r="C55" s="263" t="s">
        <v>211</v>
      </c>
      <c r="D55" s="227"/>
      <c r="E55" s="228">
        <v>0.44893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160</v>
      </c>
      <c r="AH55" s="214">
        <v>4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38">
        <v>12</v>
      </c>
      <c r="B56" s="239" t="s">
        <v>212</v>
      </c>
      <c r="C56" s="259" t="s">
        <v>213</v>
      </c>
      <c r="D56" s="240" t="s">
        <v>151</v>
      </c>
      <c r="E56" s="241">
        <v>0.03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3">
        <v>3.1284399999999999</v>
      </c>
      <c r="O56" s="243">
        <f>ROUND(E56*N56,2)</f>
        <v>0.09</v>
      </c>
      <c r="P56" s="243">
        <v>0</v>
      </c>
      <c r="Q56" s="243">
        <f>ROUND(E56*P56,2)</f>
        <v>0</v>
      </c>
      <c r="R56" s="243" t="s">
        <v>190</v>
      </c>
      <c r="S56" s="243" t="s">
        <v>153</v>
      </c>
      <c r="T56" s="244" t="s">
        <v>154</v>
      </c>
      <c r="U56" s="224">
        <v>37.32</v>
      </c>
      <c r="V56" s="224">
        <f>ROUND(E56*U56,2)</f>
        <v>1.1200000000000001</v>
      </c>
      <c r="W56" s="224"/>
      <c r="X56" s="224" t="s">
        <v>155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156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22"/>
      <c r="B57" s="223"/>
      <c r="C57" s="260" t="s">
        <v>214</v>
      </c>
      <c r="D57" s="246"/>
      <c r="E57" s="246"/>
      <c r="F57" s="246"/>
      <c r="G57" s="246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4"/>
      <c r="Z57" s="214"/>
      <c r="AA57" s="214"/>
      <c r="AB57" s="214"/>
      <c r="AC57" s="214"/>
      <c r="AD57" s="214"/>
      <c r="AE57" s="214"/>
      <c r="AF57" s="214"/>
      <c r="AG57" s="214" t="s">
        <v>158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45" t="str">
        <f>C57</f>
        <v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v>
      </c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2"/>
      <c r="B58" s="223"/>
      <c r="C58" s="262" t="s">
        <v>215</v>
      </c>
      <c r="D58" s="247"/>
      <c r="E58" s="247"/>
      <c r="F58" s="247"/>
      <c r="G58" s="247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4"/>
      <c r="Z58" s="214"/>
      <c r="AA58" s="214"/>
      <c r="AB58" s="214"/>
      <c r="AC58" s="214"/>
      <c r="AD58" s="214"/>
      <c r="AE58" s="214"/>
      <c r="AF58" s="214"/>
      <c r="AG58" s="214" t="s">
        <v>174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2"/>
      <c r="B59" s="223"/>
      <c r="C59" s="261" t="s">
        <v>193</v>
      </c>
      <c r="D59" s="225"/>
      <c r="E59" s="226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4"/>
      <c r="Z59" s="214"/>
      <c r="AA59" s="214"/>
      <c r="AB59" s="214"/>
      <c r="AC59" s="214"/>
      <c r="AD59" s="214"/>
      <c r="AE59" s="214"/>
      <c r="AF59" s="214"/>
      <c r="AG59" s="214" t="s">
        <v>160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2"/>
      <c r="B60" s="223"/>
      <c r="C60" s="261" t="s">
        <v>216</v>
      </c>
      <c r="D60" s="225"/>
      <c r="E60" s="226">
        <v>0.03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4"/>
      <c r="Z60" s="214"/>
      <c r="AA60" s="214"/>
      <c r="AB60" s="214"/>
      <c r="AC60" s="214"/>
      <c r="AD60" s="214"/>
      <c r="AE60" s="214"/>
      <c r="AF60" s="214"/>
      <c r="AG60" s="214" t="s">
        <v>160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38">
        <v>13</v>
      </c>
      <c r="B61" s="239" t="s">
        <v>217</v>
      </c>
      <c r="C61" s="259" t="s">
        <v>218</v>
      </c>
      <c r="D61" s="240" t="s">
        <v>151</v>
      </c>
      <c r="E61" s="241">
        <v>0.32800000000000001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3">
        <v>2.9235099999999998</v>
      </c>
      <c r="O61" s="243">
        <f>ROUND(E61*N61,2)</f>
        <v>0.96</v>
      </c>
      <c r="P61" s="243">
        <v>0</v>
      </c>
      <c r="Q61" s="243">
        <f>ROUND(E61*P61,2)</f>
        <v>0</v>
      </c>
      <c r="R61" s="243" t="s">
        <v>190</v>
      </c>
      <c r="S61" s="243" t="s">
        <v>153</v>
      </c>
      <c r="T61" s="244" t="s">
        <v>154</v>
      </c>
      <c r="U61" s="224">
        <v>17.72</v>
      </c>
      <c r="V61" s="224">
        <f>ROUND(E61*U61,2)</f>
        <v>5.81</v>
      </c>
      <c r="W61" s="224"/>
      <c r="X61" s="224" t="s">
        <v>155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156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22"/>
      <c r="B62" s="223"/>
      <c r="C62" s="260" t="s">
        <v>214</v>
      </c>
      <c r="D62" s="246"/>
      <c r="E62" s="246"/>
      <c r="F62" s="246"/>
      <c r="G62" s="246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158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45" t="str">
        <f>C62</f>
        <v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v>
      </c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2"/>
      <c r="B63" s="223"/>
      <c r="C63" s="262" t="s">
        <v>215</v>
      </c>
      <c r="D63" s="247"/>
      <c r="E63" s="247"/>
      <c r="F63" s="247"/>
      <c r="G63" s="247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4"/>
      <c r="Z63" s="214"/>
      <c r="AA63" s="214"/>
      <c r="AB63" s="214"/>
      <c r="AC63" s="214"/>
      <c r="AD63" s="214"/>
      <c r="AE63" s="214"/>
      <c r="AF63" s="214"/>
      <c r="AG63" s="214" t="s">
        <v>174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2"/>
      <c r="B64" s="223"/>
      <c r="C64" s="261" t="s">
        <v>193</v>
      </c>
      <c r="D64" s="225"/>
      <c r="E64" s="226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4"/>
      <c r="Z64" s="214"/>
      <c r="AA64" s="214"/>
      <c r="AB64" s="214"/>
      <c r="AC64" s="214"/>
      <c r="AD64" s="214"/>
      <c r="AE64" s="214"/>
      <c r="AF64" s="214"/>
      <c r="AG64" s="214" t="s">
        <v>160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2"/>
      <c r="B65" s="223"/>
      <c r="C65" s="261" t="s">
        <v>219</v>
      </c>
      <c r="D65" s="225"/>
      <c r="E65" s="226">
        <v>0.128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160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2"/>
      <c r="B66" s="223"/>
      <c r="C66" s="261" t="s">
        <v>220</v>
      </c>
      <c r="D66" s="225"/>
      <c r="E66" s="226">
        <v>0.2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160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38">
        <v>14</v>
      </c>
      <c r="B67" s="239" t="s">
        <v>221</v>
      </c>
      <c r="C67" s="259" t="s">
        <v>222</v>
      </c>
      <c r="D67" s="240" t="s">
        <v>151</v>
      </c>
      <c r="E67" s="241">
        <v>0.13103999999999999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3">
        <v>2.8387799999999999</v>
      </c>
      <c r="O67" s="243">
        <f>ROUND(E67*N67,2)</f>
        <v>0.37</v>
      </c>
      <c r="P67" s="243">
        <v>0</v>
      </c>
      <c r="Q67" s="243">
        <f>ROUND(E67*P67,2)</f>
        <v>0</v>
      </c>
      <c r="R67" s="243" t="s">
        <v>190</v>
      </c>
      <c r="S67" s="243" t="s">
        <v>153</v>
      </c>
      <c r="T67" s="244" t="s">
        <v>154</v>
      </c>
      <c r="U67" s="224">
        <v>11.87</v>
      </c>
      <c r="V67" s="224">
        <f>ROUND(E67*U67,2)</f>
        <v>1.56</v>
      </c>
      <c r="W67" s="224"/>
      <c r="X67" s="224" t="s">
        <v>155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156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22"/>
      <c r="B68" s="223"/>
      <c r="C68" s="260" t="s">
        <v>214</v>
      </c>
      <c r="D68" s="246"/>
      <c r="E68" s="246"/>
      <c r="F68" s="246"/>
      <c r="G68" s="246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4"/>
      <c r="Z68" s="214"/>
      <c r="AA68" s="214"/>
      <c r="AB68" s="214"/>
      <c r="AC68" s="214"/>
      <c r="AD68" s="214"/>
      <c r="AE68" s="214"/>
      <c r="AF68" s="214"/>
      <c r="AG68" s="214" t="s">
        <v>158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45" t="str">
        <f>C68</f>
        <v>(ventilátory, čerpadla, ohřívače, motorová zařízení, odstředivky, ždímačky, pračky apod.) z betonu prostého včetně potřebného bednění, s hladkou cementovou omítkou stěn, s potěrem, s vynecháním otvorů pro kotvení železa, bez zemních prací a izolace,</v>
      </c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2"/>
      <c r="B69" s="223"/>
      <c r="C69" s="262" t="s">
        <v>215</v>
      </c>
      <c r="D69" s="247"/>
      <c r="E69" s="247"/>
      <c r="F69" s="247"/>
      <c r="G69" s="247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4"/>
      <c r="Z69" s="214"/>
      <c r="AA69" s="214"/>
      <c r="AB69" s="214"/>
      <c r="AC69" s="214"/>
      <c r="AD69" s="214"/>
      <c r="AE69" s="214"/>
      <c r="AF69" s="214"/>
      <c r="AG69" s="214" t="s">
        <v>174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2"/>
      <c r="B70" s="223"/>
      <c r="C70" s="261" t="s">
        <v>193</v>
      </c>
      <c r="D70" s="225"/>
      <c r="E70" s="226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4"/>
      <c r="Z70" s="214"/>
      <c r="AA70" s="214"/>
      <c r="AB70" s="214"/>
      <c r="AC70" s="214"/>
      <c r="AD70" s="214"/>
      <c r="AE70" s="214"/>
      <c r="AF70" s="214"/>
      <c r="AG70" s="214" t="s">
        <v>160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2"/>
      <c r="B71" s="223"/>
      <c r="C71" s="261" t="s">
        <v>223</v>
      </c>
      <c r="D71" s="225"/>
      <c r="E71" s="226">
        <v>0.13103999999999999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4"/>
      <c r="Z71" s="214"/>
      <c r="AA71" s="214"/>
      <c r="AB71" s="214"/>
      <c r="AC71" s="214"/>
      <c r="AD71" s="214"/>
      <c r="AE71" s="214"/>
      <c r="AF71" s="214"/>
      <c r="AG71" s="214" t="s">
        <v>160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38">
        <v>15</v>
      </c>
      <c r="B72" s="239" t="s">
        <v>224</v>
      </c>
      <c r="C72" s="259" t="s">
        <v>225</v>
      </c>
      <c r="D72" s="240" t="s">
        <v>151</v>
      </c>
      <c r="E72" s="241">
        <v>0.74139999999999995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3">
        <v>2.7313499999999999</v>
      </c>
      <c r="O72" s="243">
        <f>ROUND(E72*N72,2)</f>
        <v>2.0299999999999998</v>
      </c>
      <c r="P72" s="243">
        <v>0</v>
      </c>
      <c r="Q72" s="243">
        <f>ROUND(E72*P72,2)</f>
        <v>0</v>
      </c>
      <c r="R72" s="243" t="s">
        <v>226</v>
      </c>
      <c r="S72" s="243" t="s">
        <v>153</v>
      </c>
      <c r="T72" s="244" t="s">
        <v>154</v>
      </c>
      <c r="U72" s="224">
        <v>3.56</v>
      </c>
      <c r="V72" s="224">
        <f>ROUND(E72*U72,2)</f>
        <v>2.64</v>
      </c>
      <c r="W72" s="224"/>
      <c r="X72" s="224" t="s">
        <v>155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156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2.5" outlineLevel="1" x14ac:dyDescent="0.2">
      <c r="A73" s="222"/>
      <c r="B73" s="223"/>
      <c r="C73" s="260" t="s">
        <v>227</v>
      </c>
      <c r="D73" s="246"/>
      <c r="E73" s="246"/>
      <c r="F73" s="246"/>
      <c r="G73" s="246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4"/>
      <c r="Z73" s="214"/>
      <c r="AA73" s="214"/>
      <c r="AB73" s="214"/>
      <c r="AC73" s="214"/>
      <c r="AD73" s="214"/>
      <c r="AE73" s="214"/>
      <c r="AF73" s="214"/>
      <c r="AG73" s="214" t="s">
        <v>158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45" t="str">
        <f>C73</f>
        <v>s bedněním, odbedněním, bez úpravy povrchu, včetně pomocného pracovního lešení o výšce podlahy do 1900 mm a pro zatížení do 1,5 kPa.</v>
      </c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2"/>
      <c r="B74" s="223"/>
      <c r="C74" s="262" t="s">
        <v>215</v>
      </c>
      <c r="D74" s="247"/>
      <c r="E74" s="247"/>
      <c r="F74" s="247"/>
      <c r="G74" s="247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4"/>
      <c r="Z74" s="214"/>
      <c r="AA74" s="214"/>
      <c r="AB74" s="214"/>
      <c r="AC74" s="214"/>
      <c r="AD74" s="214"/>
      <c r="AE74" s="214"/>
      <c r="AF74" s="214"/>
      <c r="AG74" s="214" t="s">
        <v>174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2"/>
      <c r="B75" s="223"/>
      <c r="C75" s="261" t="s">
        <v>193</v>
      </c>
      <c r="D75" s="225"/>
      <c r="E75" s="226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4"/>
      <c r="Z75" s="214"/>
      <c r="AA75" s="214"/>
      <c r="AB75" s="214"/>
      <c r="AC75" s="214"/>
      <c r="AD75" s="214"/>
      <c r="AE75" s="214"/>
      <c r="AF75" s="214"/>
      <c r="AG75" s="214" t="s">
        <v>160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2"/>
      <c r="B76" s="223"/>
      <c r="C76" s="261" t="s">
        <v>228</v>
      </c>
      <c r="D76" s="225"/>
      <c r="E76" s="226">
        <v>0.46450000000000002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4"/>
      <c r="Z76" s="214"/>
      <c r="AA76" s="214"/>
      <c r="AB76" s="214"/>
      <c r="AC76" s="214"/>
      <c r="AD76" s="214"/>
      <c r="AE76" s="214"/>
      <c r="AF76" s="214"/>
      <c r="AG76" s="214" t="s">
        <v>160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2"/>
      <c r="B77" s="223"/>
      <c r="C77" s="261" t="s">
        <v>229</v>
      </c>
      <c r="D77" s="225"/>
      <c r="E77" s="226">
        <v>0.27689999999999998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4"/>
      <c r="Z77" s="214"/>
      <c r="AA77" s="214"/>
      <c r="AB77" s="214"/>
      <c r="AC77" s="214"/>
      <c r="AD77" s="214"/>
      <c r="AE77" s="214"/>
      <c r="AF77" s="214"/>
      <c r="AG77" s="214" t="s">
        <v>160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232" t="s">
        <v>147</v>
      </c>
      <c r="B78" s="233" t="s">
        <v>83</v>
      </c>
      <c r="C78" s="258" t="s">
        <v>84</v>
      </c>
      <c r="D78" s="234"/>
      <c r="E78" s="235"/>
      <c r="F78" s="236"/>
      <c r="G78" s="236">
        <f>SUMIF(AG79:AG147,"&lt;&gt;NOR",G79:G147)</f>
        <v>0</v>
      </c>
      <c r="H78" s="236"/>
      <c r="I78" s="236">
        <f>SUM(I79:I147)</f>
        <v>0</v>
      </c>
      <c r="J78" s="236"/>
      <c r="K78" s="236">
        <f>SUM(K79:K147)</f>
        <v>0</v>
      </c>
      <c r="L78" s="236"/>
      <c r="M78" s="236">
        <f>SUM(M79:M147)</f>
        <v>0</v>
      </c>
      <c r="N78" s="236"/>
      <c r="O78" s="236">
        <f>SUM(O79:O147)</f>
        <v>305.67000000000007</v>
      </c>
      <c r="P78" s="236"/>
      <c r="Q78" s="236">
        <f>SUM(Q79:Q147)</f>
        <v>0</v>
      </c>
      <c r="R78" s="236"/>
      <c r="S78" s="236"/>
      <c r="T78" s="237"/>
      <c r="U78" s="231"/>
      <c r="V78" s="231">
        <f>SUM(V79:V147)</f>
        <v>1122.98</v>
      </c>
      <c r="W78" s="231"/>
      <c r="X78" s="231"/>
      <c r="AG78" t="s">
        <v>148</v>
      </c>
    </row>
    <row r="79" spans="1:60" outlineLevel="1" x14ac:dyDescent="0.2">
      <c r="A79" s="238">
        <v>16</v>
      </c>
      <c r="B79" s="239" t="s">
        <v>230</v>
      </c>
      <c r="C79" s="259" t="s">
        <v>231</v>
      </c>
      <c r="D79" s="240" t="s">
        <v>178</v>
      </c>
      <c r="E79" s="241">
        <v>16.864000000000001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3">
        <v>0.50065000000000004</v>
      </c>
      <c r="O79" s="243">
        <f>ROUND(E79*N79,2)</f>
        <v>8.44</v>
      </c>
      <c r="P79" s="243">
        <v>0</v>
      </c>
      <c r="Q79" s="243">
        <f>ROUND(E79*P79,2)</f>
        <v>0</v>
      </c>
      <c r="R79" s="243" t="s">
        <v>190</v>
      </c>
      <c r="S79" s="243" t="s">
        <v>153</v>
      </c>
      <c r="T79" s="244" t="s">
        <v>154</v>
      </c>
      <c r="U79" s="224">
        <v>0.69799999999999995</v>
      </c>
      <c r="V79" s="224">
        <f>ROUND(E79*U79,2)</f>
        <v>11.77</v>
      </c>
      <c r="W79" s="224"/>
      <c r="X79" s="224" t="s">
        <v>155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156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2"/>
      <c r="B80" s="223"/>
      <c r="C80" s="260" t="s">
        <v>232</v>
      </c>
      <c r="D80" s="246"/>
      <c r="E80" s="246"/>
      <c r="F80" s="246"/>
      <c r="G80" s="246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4"/>
      <c r="Z80" s="214"/>
      <c r="AA80" s="214"/>
      <c r="AB80" s="214"/>
      <c r="AC80" s="214"/>
      <c r="AD80" s="214"/>
      <c r="AE80" s="214"/>
      <c r="AF80" s="214"/>
      <c r="AG80" s="214" t="s">
        <v>158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2"/>
      <c r="B81" s="223"/>
      <c r="C81" s="261" t="s">
        <v>233</v>
      </c>
      <c r="D81" s="225"/>
      <c r="E81" s="226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4"/>
      <c r="Z81" s="214"/>
      <c r="AA81" s="214"/>
      <c r="AB81" s="214"/>
      <c r="AC81" s="214"/>
      <c r="AD81" s="214"/>
      <c r="AE81" s="214"/>
      <c r="AF81" s="214"/>
      <c r="AG81" s="214" t="s">
        <v>160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2"/>
      <c r="B82" s="223"/>
      <c r="C82" s="261" t="s">
        <v>234</v>
      </c>
      <c r="D82" s="225"/>
      <c r="E82" s="226">
        <v>16.864000000000001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4"/>
      <c r="Z82" s="214"/>
      <c r="AA82" s="214"/>
      <c r="AB82" s="214"/>
      <c r="AC82" s="214"/>
      <c r="AD82" s="214"/>
      <c r="AE82" s="214"/>
      <c r="AF82" s="214"/>
      <c r="AG82" s="214" t="s">
        <v>160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38">
        <v>17</v>
      </c>
      <c r="B83" s="239" t="s">
        <v>235</v>
      </c>
      <c r="C83" s="259" t="s">
        <v>236</v>
      </c>
      <c r="D83" s="240" t="s">
        <v>178</v>
      </c>
      <c r="E83" s="241">
        <v>3.0049999999999999</v>
      </c>
      <c r="F83" s="242"/>
      <c r="G83" s="243">
        <f>ROUND(E83*F83,2)</f>
        <v>0</v>
      </c>
      <c r="H83" s="242"/>
      <c r="I83" s="243">
        <f>ROUND(E83*H83,2)</f>
        <v>0</v>
      </c>
      <c r="J83" s="242"/>
      <c r="K83" s="243">
        <f>ROUND(E83*J83,2)</f>
        <v>0</v>
      </c>
      <c r="L83" s="243">
        <v>21</v>
      </c>
      <c r="M83" s="243">
        <f>G83*(1+L83/100)</f>
        <v>0</v>
      </c>
      <c r="N83" s="243">
        <v>0.17230000000000001</v>
      </c>
      <c r="O83" s="243">
        <f>ROUND(E83*N83,2)</f>
        <v>0.52</v>
      </c>
      <c r="P83" s="243">
        <v>0</v>
      </c>
      <c r="Q83" s="243">
        <f>ROUND(E83*P83,2)</f>
        <v>0</v>
      </c>
      <c r="R83" s="243" t="s">
        <v>190</v>
      </c>
      <c r="S83" s="243" t="s">
        <v>153</v>
      </c>
      <c r="T83" s="244" t="s">
        <v>154</v>
      </c>
      <c r="U83" s="224">
        <v>0.58499999999999996</v>
      </c>
      <c r="V83" s="224">
        <f>ROUND(E83*U83,2)</f>
        <v>1.76</v>
      </c>
      <c r="W83" s="224"/>
      <c r="X83" s="224" t="s">
        <v>155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156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2"/>
      <c r="B84" s="223"/>
      <c r="C84" s="261" t="s">
        <v>159</v>
      </c>
      <c r="D84" s="225"/>
      <c r="E84" s="226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4"/>
      <c r="Z84" s="214"/>
      <c r="AA84" s="214"/>
      <c r="AB84" s="214"/>
      <c r="AC84" s="214"/>
      <c r="AD84" s="214"/>
      <c r="AE84" s="214"/>
      <c r="AF84" s="214"/>
      <c r="AG84" s="214" t="s">
        <v>160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2"/>
      <c r="B85" s="223"/>
      <c r="C85" s="261" t="s">
        <v>237</v>
      </c>
      <c r="D85" s="225"/>
      <c r="E85" s="226">
        <v>4.8049999999999997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4"/>
      <c r="Z85" s="214"/>
      <c r="AA85" s="214"/>
      <c r="AB85" s="214"/>
      <c r="AC85" s="214"/>
      <c r="AD85" s="214"/>
      <c r="AE85" s="214"/>
      <c r="AF85" s="214"/>
      <c r="AG85" s="214" t="s">
        <v>160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2"/>
      <c r="B86" s="223"/>
      <c r="C86" s="261" t="s">
        <v>238</v>
      </c>
      <c r="D86" s="225"/>
      <c r="E86" s="226">
        <v>-1.8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4"/>
      <c r="Z86" s="214"/>
      <c r="AA86" s="214"/>
      <c r="AB86" s="214"/>
      <c r="AC86" s="214"/>
      <c r="AD86" s="214"/>
      <c r="AE86" s="214"/>
      <c r="AF86" s="214"/>
      <c r="AG86" s="214" t="s">
        <v>160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38">
        <v>18</v>
      </c>
      <c r="B87" s="239" t="s">
        <v>239</v>
      </c>
      <c r="C87" s="259" t="s">
        <v>240</v>
      </c>
      <c r="D87" s="240" t="s">
        <v>151</v>
      </c>
      <c r="E87" s="241">
        <v>101.8485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21</v>
      </c>
      <c r="M87" s="243">
        <f>G87*(1+L87/100)</f>
        <v>0</v>
      </c>
      <c r="N87" s="243">
        <v>2.5301300000000002</v>
      </c>
      <c r="O87" s="243">
        <f>ROUND(E87*N87,2)</f>
        <v>257.69</v>
      </c>
      <c r="P87" s="243">
        <v>0</v>
      </c>
      <c r="Q87" s="243">
        <f>ROUND(E87*P87,2)</f>
        <v>0</v>
      </c>
      <c r="R87" s="243" t="s">
        <v>190</v>
      </c>
      <c r="S87" s="243" t="s">
        <v>153</v>
      </c>
      <c r="T87" s="244" t="s">
        <v>154</v>
      </c>
      <c r="U87" s="224">
        <v>1.21</v>
      </c>
      <c r="V87" s="224">
        <f>ROUND(E87*U87,2)</f>
        <v>123.24</v>
      </c>
      <c r="W87" s="224"/>
      <c r="X87" s="224" t="s">
        <v>155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156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22"/>
      <c r="B88" s="223"/>
      <c r="C88" s="260" t="s">
        <v>241</v>
      </c>
      <c r="D88" s="246"/>
      <c r="E88" s="246"/>
      <c r="F88" s="246"/>
      <c r="G88" s="246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4"/>
      <c r="Z88" s="214"/>
      <c r="AA88" s="214"/>
      <c r="AB88" s="214"/>
      <c r="AC88" s="214"/>
      <c r="AD88" s="214"/>
      <c r="AE88" s="214"/>
      <c r="AF88" s="214"/>
      <c r="AG88" s="214" t="s">
        <v>158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45" t="str">
        <f>C88</f>
        <v>nosných, výplňových, obkladových, půdních, štítových, poprsních apod. (bez výztuže), s pomocným lešením o výšce podlahy do 1900 mm a pro zatížení 1,5 kPa,</v>
      </c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2"/>
      <c r="B89" s="223"/>
      <c r="C89" s="262" t="s">
        <v>242</v>
      </c>
      <c r="D89" s="247"/>
      <c r="E89" s="247"/>
      <c r="F89" s="247"/>
      <c r="G89" s="247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4"/>
      <c r="Z89" s="214"/>
      <c r="AA89" s="214"/>
      <c r="AB89" s="214"/>
      <c r="AC89" s="214"/>
      <c r="AD89" s="214"/>
      <c r="AE89" s="214"/>
      <c r="AF89" s="214"/>
      <c r="AG89" s="214" t="s">
        <v>174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2"/>
      <c r="B90" s="223"/>
      <c r="C90" s="262" t="s">
        <v>243</v>
      </c>
      <c r="D90" s="247"/>
      <c r="E90" s="247"/>
      <c r="F90" s="247"/>
      <c r="G90" s="247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4"/>
      <c r="Z90" s="214"/>
      <c r="AA90" s="214"/>
      <c r="AB90" s="214"/>
      <c r="AC90" s="214"/>
      <c r="AD90" s="214"/>
      <c r="AE90" s="214"/>
      <c r="AF90" s="214"/>
      <c r="AG90" s="214" t="s">
        <v>174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2"/>
      <c r="B91" s="223"/>
      <c r="C91" s="262" t="s">
        <v>244</v>
      </c>
      <c r="D91" s="247"/>
      <c r="E91" s="247"/>
      <c r="F91" s="247"/>
      <c r="G91" s="247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4"/>
      <c r="Z91" s="214"/>
      <c r="AA91" s="214"/>
      <c r="AB91" s="214"/>
      <c r="AC91" s="214"/>
      <c r="AD91" s="214"/>
      <c r="AE91" s="214"/>
      <c r="AF91" s="214"/>
      <c r="AG91" s="214" t="s">
        <v>174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2"/>
      <c r="B92" s="223"/>
      <c r="C92" s="261" t="s">
        <v>193</v>
      </c>
      <c r="D92" s="225"/>
      <c r="E92" s="226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4"/>
      <c r="Z92" s="214"/>
      <c r="AA92" s="214"/>
      <c r="AB92" s="214"/>
      <c r="AC92" s="214"/>
      <c r="AD92" s="214"/>
      <c r="AE92" s="214"/>
      <c r="AF92" s="214"/>
      <c r="AG92" s="214" t="s">
        <v>160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2"/>
      <c r="B93" s="223"/>
      <c r="C93" s="261" t="s">
        <v>245</v>
      </c>
      <c r="D93" s="225"/>
      <c r="E93" s="226">
        <v>75.423000000000002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4"/>
      <c r="Z93" s="214"/>
      <c r="AA93" s="214"/>
      <c r="AB93" s="214"/>
      <c r="AC93" s="214"/>
      <c r="AD93" s="214"/>
      <c r="AE93" s="214"/>
      <c r="AF93" s="214"/>
      <c r="AG93" s="214" t="s">
        <v>160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2"/>
      <c r="B94" s="223"/>
      <c r="C94" s="261" t="s">
        <v>246</v>
      </c>
      <c r="D94" s="225"/>
      <c r="E94" s="226">
        <v>14.57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4"/>
      <c r="Z94" s="214"/>
      <c r="AA94" s="214"/>
      <c r="AB94" s="214"/>
      <c r="AC94" s="214"/>
      <c r="AD94" s="214"/>
      <c r="AE94" s="214"/>
      <c r="AF94" s="214"/>
      <c r="AG94" s="214" t="s">
        <v>160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2"/>
      <c r="B95" s="223"/>
      <c r="C95" s="261" t="s">
        <v>247</v>
      </c>
      <c r="D95" s="225"/>
      <c r="E95" s="226">
        <v>6.2774999999999999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4"/>
      <c r="Z95" s="214"/>
      <c r="AA95" s="214"/>
      <c r="AB95" s="214"/>
      <c r="AC95" s="214"/>
      <c r="AD95" s="214"/>
      <c r="AE95" s="214"/>
      <c r="AF95" s="214"/>
      <c r="AG95" s="214" t="s">
        <v>160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2"/>
      <c r="B96" s="223"/>
      <c r="C96" s="261" t="s">
        <v>248</v>
      </c>
      <c r="D96" s="225"/>
      <c r="E96" s="226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4"/>
      <c r="Z96" s="214"/>
      <c r="AA96" s="214"/>
      <c r="AB96" s="214"/>
      <c r="AC96" s="214"/>
      <c r="AD96" s="214"/>
      <c r="AE96" s="214"/>
      <c r="AF96" s="214"/>
      <c r="AG96" s="214" t="s">
        <v>160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2"/>
      <c r="B97" s="223"/>
      <c r="C97" s="261" t="s">
        <v>249</v>
      </c>
      <c r="D97" s="225"/>
      <c r="E97" s="226">
        <v>0.747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4"/>
      <c r="Z97" s="214"/>
      <c r="AA97" s="214"/>
      <c r="AB97" s="214"/>
      <c r="AC97" s="214"/>
      <c r="AD97" s="214"/>
      <c r="AE97" s="214"/>
      <c r="AF97" s="214"/>
      <c r="AG97" s="214" t="s">
        <v>160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2"/>
      <c r="B98" s="223"/>
      <c r="C98" s="261" t="s">
        <v>250</v>
      </c>
      <c r="D98" s="225"/>
      <c r="E98" s="226">
        <v>1.575</v>
      </c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4"/>
      <c r="Z98" s="214"/>
      <c r="AA98" s="214"/>
      <c r="AB98" s="214"/>
      <c r="AC98" s="214"/>
      <c r="AD98" s="214"/>
      <c r="AE98" s="214"/>
      <c r="AF98" s="214"/>
      <c r="AG98" s="214" t="s">
        <v>160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2"/>
      <c r="B99" s="223"/>
      <c r="C99" s="261" t="s">
        <v>251</v>
      </c>
      <c r="D99" s="225"/>
      <c r="E99" s="226">
        <v>1.1759999999999999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4"/>
      <c r="Z99" s="214"/>
      <c r="AA99" s="214"/>
      <c r="AB99" s="214"/>
      <c r="AC99" s="214"/>
      <c r="AD99" s="214"/>
      <c r="AE99" s="214"/>
      <c r="AF99" s="214"/>
      <c r="AG99" s="214" t="s">
        <v>160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2"/>
      <c r="B100" s="223"/>
      <c r="C100" s="261" t="s">
        <v>252</v>
      </c>
      <c r="D100" s="225"/>
      <c r="E100" s="226">
        <v>0.63</v>
      </c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160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2"/>
      <c r="B101" s="223"/>
      <c r="C101" s="261" t="s">
        <v>253</v>
      </c>
      <c r="D101" s="225"/>
      <c r="E101" s="226">
        <v>1.45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160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8">
        <v>19</v>
      </c>
      <c r="B102" s="239" t="s">
        <v>254</v>
      </c>
      <c r="C102" s="259" t="s">
        <v>255</v>
      </c>
      <c r="D102" s="240" t="s">
        <v>178</v>
      </c>
      <c r="E102" s="241">
        <v>717.81899999999996</v>
      </c>
      <c r="F102" s="242"/>
      <c r="G102" s="243">
        <f>ROUND(E102*F102,2)</f>
        <v>0</v>
      </c>
      <c r="H102" s="242"/>
      <c r="I102" s="243">
        <f>ROUND(E102*H102,2)</f>
        <v>0</v>
      </c>
      <c r="J102" s="242"/>
      <c r="K102" s="243">
        <f>ROUND(E102*J102,2)</f>
        <v>0</v>
      </c>
      <c r="L102" s="243">
        <v>21</v>
      </c>
      <c r="M102" s="243">
        <f>G102*(1+L102/100)</f>
        <v>0</v>
      </c>
      <c r="N102" s="243">
        <v>3.9309999999999998E-2</v>
      </c>
      <c r="O102" s="243">
        <f>ROUND(E102*N102,2)</f>
        <v>28.22</v>
      </c>
      <c r="P102" s="243">
        <v>0</v>
      </c>
      <c r="Q102" s="243">
        <f>ROUND(E102*P102,2)</f>
        <v>0</v>
      </c>
      <c r="R102" s="243" t="s">
        <v>190</v>
      </c>
      <c r="S102" s="243" t="s">
        <v>153</v>
      </c>
      <c r="T102" s="244" t="s">
        <v>154</v>
      </c>
      <c r="U102" s="224">
        <v>0.65</v>
      </c>
      <c r="V102" s="224">
        <f>ROUND(E102*U102,2)</f>
        <v>466.58</v>
      </c>
      <c r="W102" s="224"/>
      <c r="X102" s="224" t="s">
        <v>155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156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22"/>
      <c r="B103" s="223"/>
      <c r="C103" s="260" t="s">
        <v>256</v>
      </c>
      <c r="D103" s="246"/>
      <c r="E103" s="246"/>
      <c r="F103" s="246"/>
      <c r="G103" s="246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158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45" t="str">
        <f>C103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2"/>
      <c r="B104" s="223"/>
      <c r="C104" s="261" t="s">
        <v>193</v>
      </c>
      <c r="D104" s="225"/>
      <c r="E104" s="226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160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2"/>
      <c r="B105" s="223"/>
      <c r="C105" s="261" t="s">
        <v>257</v>
      </c>
      <c r="D105" s="225"/>
      <c r="E105" s="226">
        <v>502.82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160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2"/>
      <c r="B106" s="223"/>
      <c r="C106" s="261" t="s">
        <v>258</v>
      </c>
      <c r="D106" s="225"/>
      <c r="E106" s="226">
        <v>116.56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160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2"/>
      <c r="B107" s="223"/>
      <c r="C107" s="261" t="s">
        <v>259</v>
      </c>
      <c r="D107" s="225"/>
      <c r="E107" s="226">
        <v>1.24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160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2"/>
      <c r="B108" s="223"/>
      <c r="C108" s="261" t="s">
        <v>260</v>
      </c>
      <c r="D108" s="225"/>
      <c r="E108" s="226">
        <v>50.22</v>
      </c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160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2"/>
      <c r="B109" s="223"/>
      <c r="C109" s="261" t="s">
        <v>248</v>
      </c>
      <c r="D109" s="225"/>
      <c r="E109" s="226"/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160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2"/>
      <c r="B110" s="223"/>
      <c r="C110" s="261" t="s">
        <v>261</v>
      </c>
      <c r="D110" s="225"/>
      <c r="E110" s="226">
        <v>4.9800000000000004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160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2"/>
      <c r="B111" s="223"/>
      <c r="C111" s="261" t="s">
        <v>262</v>
      </c>
      <c r="D111" s="225"/>
      <c r="E111" s="226">
        <v>10.5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160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2"/>
      <c r="B112" s="223"/>
      <c r="C112" s="261" t="s">
        <v>263</v>
      </c>
      <c r="D112" s="225"/>
      <c r="E112" s="226">
        <v>7.84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160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2"/>
      <c r="B113" s="223"/>
      <c r="C113" s="261" t="s">
        <v>264</v>
      </c>
      <c r="D113" s="225"/>
      <c r="E113" s="226">
        <v>5.04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160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2"/>
      <c r="B114" s="223"/>
      <c r="C114" s="261" t="s">
        <v>265</v>
      </c>
      <c r="D114" s="225"/>
      <c r="E114" s="226"/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160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2"/>
      <c r="B115" s="223"/>
      <c r="C115" s="261" t="s">
        <v>266</v>
      </c>
      <c r="D115" s="225"/>
      <c r="E115" s="226">
        <v>18.619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160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8">
        <v>20</v>
      </c>
      <c r="B116" s="239" t="s">
        <v>267</v>
      </c>
      <c r="C116" s="259" t="s">
        <v>268</v>
      </c>
      <c r="D116" s="240" t="s">
        <v>178</v>
      </c>
      <c r="E116" s="241">
        <v>717.81899999999996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3">
        <v>0</v>
      </c>
      <c r="O116" s="243">
        <f>ROUND(E116*N116,2)</f>
        <v>0</v>
      </c>
      <c r="P116" s="243">
        <v>0</v>
      </c>
      <c r="Q116" s="243">
        <f>ROUND(E116*P116,2)</f>
        <v>0</v>
      </c>
      <c r="R116" s="243" t="s">
        <v>190</v>
      </c>
      <c r="S116" s="243" t="s">
        <v>153</v>
      </c>
      <c r="T116" s="244" t="s">
        <v>154</v>
      </c>
      <c r="U116" s="224">
        <v>0.35</v>
      </c>
      <c r="V116" s="224">
        <f>ROUND(E116*U116,2)</f>
        <v>251.24</v>
      </c>
      <c r="W116" s="224"/>
      <c r="X116" s="224" t="s">
        <v>155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156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22"/>
      <c r="B117" s="223"/>
      <c r="C117" s="260" t="s">
        <v>256</v>
      </c>
      <c r="D117" s="246"/>
      <c r="E117" s="246"/>
      <c r="F117" s="246"/>
      <c r="G117" s="246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158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45" t="str">
        <f>C117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2"/>
      <c r="B118" s="223"/>
      <c r="C118" s="261" t="s">
        <v>269</v>
      </c>
      <c r="D118" s="225"/>
      <c r="E118" s="226">
        <v>717.81899999999996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160</v>
      </c>
      <c r="AH118" s="214">
        <v>5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8">
        <v>21</v>
      </c>
      <c r="B119" s="239" t="s">
        <v>270</v>
      </c>
      <c r="C119" s="259" t="s">
        <v>271</v>
      </c>
      <c r="D119" s="240" t="s">
        <v>272</v>
      </c>
      <c r="E119" s="241">
        <v>74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3">
        <v>2.3380000000000001E-2</v>
      </c>
      <c r="O119" s="243">
        <f>ROUND(E119*N119,2)</f>
        <v>1.73</v>
      </c>
      <c r="P119" s="243">
        <v>0</v>
      </c>
      <c r="Q119" s="243">
        <f>ROUND(E119*P119,2)</f>
        <v>0</v>
      </c>
      <c r="R119" s="243" t="s">
        <v>190</v>
      </c>
      <c r="S119" s="243" t="s">
        <v>153</v>
      </c>
      <c r="T119" s="244" t="s">
        <v>154</v>
      </c>
      <c r="U119" s="224">
        <v>1.82</v>
      </c>
      <c r="V119" s="224">
        <f>ROUND(E119*U119,2)</f>
        <v>134.68</v>
      </c>
      <c r="W119" s="224"/>
      <c r="X119" s="224" t="s">
        <v>155</v>
      </c>
      <c r="Y119" s="214"/>
      <c r="Z119" s="214"/>
      <c r="AA119" s="214"/>
      <c r="AB119" s="214"/>
      <c r="AC119" s="214"/>
      <c r="AD119" s="214"/>
      <c r="AE119" s="214"/>
      <c r="AF119" s="214"/>
      <c r="AG119" s="214" t="s">
        <v>156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2.5" outlineLevel="1" x14ac:dyDescent="0.2">
      <c r="A120" s="222"/>
      <c r="B120" s="223"/>
      <c r="C120" s="260" t="s">
        <v>256</v>
      </c>
      <c r="D120" s="246"/>
      <c r="E120" s="246"/>
      <c r="F120" s="246"/>
      <c r="G120" s="246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158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45" t="str">
        <f>C120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2"/>
      <c r="B121" s="223"/>
      <c r="C121" s="261" t="s">
        <v>193</v>
      </c>
      <c r="D121" s="225"/>
      <c r="E121" s="226"/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160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2"/>
      <c r="B122" s="223"/>
      <c r="C122" s="261" t="s">
        <v>273</v>
      </c>
      <c r="D122" s="225"/>
      <c r="E122" s="226">
        <v>34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160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2"/>
      <c r="B123" s="223"/>
      <c r="C123" s="261" t="s">
        <v>274</v>
      </c>
      <c r="D123" s="225"/>
      <c r="E123" s="226">
        <v>9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160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2"/>
      <c r="B124" s="223"/>
      <c r="C124" s="261" t="s">
        <v>275</v>
      </c>
      <c r="D124" s="225"/>
      <c r="E124" s="226">
        <v>14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160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2"/>
      <c r="B125" s="223"/>
      <c r="C125" s="261" t="s">
        <v>276</v>
      </c>
      <c r="D125" s="225"/>
      <c r="E125" s="226">
        <v>7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160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2"/>
      <c r="B126" s="223"/>
      <c r="C126" s="261" t="s">
        <v>277</v>
      </c>
      <c r="D126" s="225"/>
      <c r="E126" s="226">
        <v>3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160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2"/>
      <c r="B127" s="223"/>
      <c r="C127" s="261" t="s">
        <v>278</v>
      </c>
      <c r="D127" s="225"/>
      <c r="E127" s="226">
        <v>3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160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2"/>
      <c r="B128" s="223"/>
      <c r="C128" s="261" t="s">
        <v>279</v>
      </c>
      <c r="D128" s="225"/>
      <c r="E128" s="226">
        <v>2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160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2"/>
      <c r="B129" s="223"/>
      <c r="C129" s="261" t="s">
        <v>280</v>
      </c>
      <c r="D129" s="225"/>
      <c r="E129" s="226">
        <v>2</v>
      </c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160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8">
        <v>22</v>
      </c>
      <c r="B130" s="239" t="s">
        <v>281</v>
      </c>
      <c r="C130" s="259" t="s">
        <v>282</v>
      </c>
      <c r="D130" s="240" t="s">
        <v>207</v>
      </c>
      <c r="E130" s="241">
        <v>0.31413999999999997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21</v>
      </c>
      <c r="M130" s="243">
        <f>G130*(1+L130/100)</f>
        <v>0</v>
      </c>
      <c r="N130" s="243">
        <v>1.0202899999999999</v>
      </c>
      <c r="O130" s="243">
        <f>ROUND(E130*N130,2)</f>
        <v>0.32</v>
      </c>
      <c r="P130" s="243">
        <v>0</v>
      </c>
      <c r="Q130" s="243">
        <f>ROUND(E130*P130,2)</f>
        <v>0</v>
      </c>
      <c r="R130" s="243" t="s">
        <v>190</v>
      </c>
      <c r="S130" s="243" t="s">
        <v>153</v>
      </c>
      <c r="T130" s="244" t="s">
        <v>154</v>
      </c>
      <c r="U130" s="224">
        <v>25.271000000000001</v>
      </c>
      <c r="V130" s="224">
        <f>ROUND(E130*U130,2)</f>
        <v>7.94</v>
      </c>
      <c r="W130" s="224"/>
      <c r="X130" s="224" t="s">
        <v>155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156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2"/>
      <c r="B131" s="223"/>
      <c r="C131" s="260" t="s">
        <v>208</v>
      </c>
      <c r="D131" s="246"/>
      <c r="E131" s="246"/>
      <c r="F131" s="246"/>
      <c r="G131" s="246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158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2"/>
      <c r="B132" s="223"/>
      <c r="C132" s="261" t="s">
        <v>283</v>
      </c>
      <c r="D132" s="225"/>
      <c r="E132" s="226"/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160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2"/>
      <c r="B133" s="223"/>
      <c r="C133" s="261" t="s">
        <v>284</v>
      </c>
      <c r="D133" s="225"/>
      <c r="E133" s="226">
        <v>0.29919000000000001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160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2"/>
      <c r="B134" s="223"/>
      <c r="C134" s="263" t="s">
        <v>211</v>
      </c>
      <c r="D134" s="227"/>
      <c r="E134" s="228">
        <v>1.4959999999999999E-2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160</v>
      </c>
      <c r="AH134" s="214">
        <v>4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38">
        <v>23</v>
      </c>
      <c r="B135" s="239" t="s">
        <v>285</v>
      </c>
      <c r="C135" s="259" t="s">
        <v>286</v>
      </c>
      <c r="D135" s="240" t="s">
        <v>207</v>
      </c>
      <c r="E135" s="241">
        <v>9.1200000000000003E-2</v>
      </c>
      <c r="F135" s="242"/>
      <c r="G135" s="243">
        <f>ROUND(E135*F135,2)</f>
        <v>0</v>
      </c>
      <c r="H135" s="242"/>
      <c r="I135" s="243">
        <f>ROUND(E135*H135,2)</f>
        <v>0</v>
      </c>
      <c r="J135" s="242"/>
      <c r="K135" s="243">
        <f>ROUND(E135*J135,2)</f>
        <v>0</v>
      </c>
      <c r="L135" s="243">
        <v>21</v>
      </c>
      <c r="M135" s="243">
        <f>G135*(1+L135/100)</f>
        <v>0</v>
      </c>
      <c r="N135" s="243">
        <v>1.04627</v>
      </c>
      <c r="O135" s="243">
        <f>ROUND(E135*N135,2)</f>
        <v>0.1</v>
      </c>
      <c r="P135" s="243">
        <v>0</v>
      </c>
      <c r="Q135" s="243">
        <f>ROUND(E135*P135,2)</f>
        <v>0</v>
      </c>
      <c r="R135" s="243" t="s">
        <v>190</v>
      </c>
      <c r="S135" s="243" t="s">
        <v>153</v>
      </c>
      <c r="T135" s="244" t="s">
        <v>154</v>
      </c>
      <c r="U135" s="224">
        <v>15.231</v>
      </c>
      <c r="V135" s="224">
        <f>ROUND(E135*U135,2)</f>
        <v>1.39</v>
      </c>
      <c r="W135" s="224"/>
      <c r="X135" s="224" t="s">
        <v>155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156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2"/>
      <c r="B136" s="223"/>
      <c r="C136" s="260" t="s">
        <v>208</v>
      </c>
      <c r="D136" s="246"/>
      <c r="E136" s="246"/>
      <c r="F136" s="246"/>
      <c r="G136" s="246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158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2"/>
      <c r="B137" s="223"/>
      <c r="C137" s="261" t="s">
        <v>209</v>
      </c>
      <c r="D137" s="225"/>
      <c r="E137" s="226"/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160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2"/>
      <c r="B138" s="223"/>
      <c r="C138" s="261" t="s">
        <v>287</v>
      </c>
      <c r="D138" s="225"/>
      <c r="E138" s="226">
        <v>7.5999999999999998E-2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160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2"/>
      <c r="B139" s="223"/>
      <c r="C139" s="263" t="s">
        <v>288</v>
      </c>
      <c r="D139" s="227"/>
      <c r="E139" s="228">
        <v>1.52E-2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160</v>
      </c>
      <c r="AH139" s="214">
        <v>4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 x14ac:dyDescent="0.2">
      <c r="A140" s="238">
        <v>24</v>
      </c>
      <c r="B140" s="239" t="s">
        <v>289</v>
      </c>
      <c r="C140" s="259" t="s">
        <v>290</v>
      </c>
      <c r="D140" s="240" t="s">
        <v>207</v>
      </c>
      <c r="E140" s="241">
        <v>8.1503999999999994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3">
        <v>1.05488</v>
      </c>
      <c r="O140" s="243">
        <f>ROUND(E140*N140,2)</f>
        <v>8.6</v>
      </c>
      <c r="P140" s="243">
        <v>0</v>
      </c>
      <c r="Q140" s="243">
        <f>ROUND(E140*P140,2)</f>
        <v>0</v>
      </c>
      <c r="R140" s="243" t="s">
        <v>190</v>
      </c>
      <c r="S140" s="243" t="s">
        <v>153</v>
      </c>
      <c r="T140" s="244" t="s">
        <v>154</v>
      </c>
      <c r="U140" s="224">
        <v>15.231</v>
      </c>
      <c r="V140" s="224">
        <f>ROUND(E140*U140,2)</f>
        <v>124.14</v>
      </c>
      <c r="W140" s="224"/>
      <c r="X140" s="224" t="s">
        <v>155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156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2"/>
      <c r="B141" s="223"/>
      <c r="C141" s="260" t="s">
        <v>208</v>
      </c>
      <c r="D141" s="246"/>
      <c r="E141" s="246"/>
      <c r="F141" s="246"/>
      <c r="G141" s="246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158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2"/>
      <c r="B142" s="223"/>
      <c r="C142" s="261" t="s">
        <v>209</v>
      </c>
      <c r="D142" s="225"/>
      <c r="E142" s="226"/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160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2"/>
      <c r="B143" s="223"/>
      <c r="C143" s="261" t="s">
        <v>291</v>
      </c>
      <c r="D143" s="225"/>
      <c r="E143" s="226">
        <v>6.7919999999999998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160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2"/>
      <c r="B144" s="223"/>
      <c r="C144" s="263" t="s">
        <v>288</v>
      </c>
      <c r="D144" s="227"/>
      <c r="E144" s="228">
        <v>1.3584000000000001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24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160</v>
      </c>
      <c r="AH144" s="214">
        <v>4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8">
        <v>25</v>
      </c>
      <c r="B145" s="239" t="s">
        <v>292</v>
      </c>
      <c r="C145" s="259" t="s">
        <v>293</v>
      </c>
      <c r="D145" s="240" t="s">
        <v>272</v>
      </c>
      <c r="E145" s="241">
        <v>1</v>
      </c>
      <c r="F145" s="242"/>
      <c r="G145" s="243">
        <f>ROUND(E145*F145,2)</f>
        <v>0</v>
      </c>
      <c r="H145" s="242"/>
      <c r="I145" s="243">
        <f>ROUND(E145*H145,2)</f>
        <v>0</v>
      </c>
      <c r="J145" s="242"/>
      <c r="K145" s="243">
        <f>ROUND(E145*J145,2)</f>
        <v>0</v>
      </c>
      <c r="L145" s="243">
        <v>21</v>
      </c>
      <c r="M145" s="243">
        <f>G145*(1+L145/100)</f>
        <v>0</v>
      </c>
      <c r="N145" s="243">
        <v>5.2019999999999997E-2</v>
      </c>
      <c r="O145" s="243">
        <f>ROUND(E145*N145,2)</f>
        <v>0.05</v>
      </c>
      <c r="P145" s="243">
        <v>0</v>
      </c>
      <c r="Q145" s="243">
        <f>ROUND(E145*P145,2)</f>
        <v>0</v>
      </c>
      <c r="R145" s="243" t="s">
        <v>190</v>
      </c>
      <c r="S145" s="243" t="s">
        <v>153</v>
      </c>
      <c r="T145" s="244" t="s">
        <v>154</v>
      </c>
      <c r="U145" s="224">
        <v>0.24199999999999999</v>
      </c>
      <c r="V145" s="224">
        <f>ROUND(E145*U145,2)</f>
        <v>0.24</v>
      </c>
      <c r="W145" s="224"/>
      <c r="X145" s="224" t="s">
        <v>155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156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2"/>
      <c r="B146" s="223"/>
      <c r="C146" s="261" t="s">
        <v>159</v>
      </c>
      <c r="D146" s="225"/>
      <c r="E146" s="226"/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160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2"/>
      <c r="B147" s="223"/>
      <c r="C147" s="261" t="s">
        <v>294</v>
      </c>
      <c r="D147" s="225"/>
      <c r="E147" s="226">
        <v>1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160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32" t="s">
        <v>147</v>
      </c>
      <c r="B148" s="233" t="s">
        <v>85</v>
      </c>
      <c r="C148" s="258" t="s">
        <v>86</v>
      </c>
      <c r="D148" s="234"/>
      <c r="E148" s="235"/>
      <c r="F148" s="236"/>
      <c r="G148" s="236">
        <f>SUMIF(AG149:AG241,"&lt;&gt;NOR",G149:G241)</f>
        <v>0</v>
      </c>
      <c r="H148" s="236"/>
      <c r="I148" s="236">
        <f>SUM(I149:I241)</f>
        <v>0</v>
      </c>
      <c r="J148" s="236"/>
      <c r="K148" s="236">
        <f>SUM(K149:K241)</f>
        <v>0</v>
      </c>
      <c r="L148" s="236"/>
      <c r="M148" s="236">
        <f>SUM(M149:M241)</f>
        <v>0</v>
      </c>
      <c r="N148" s="236"/>
      <c r="O148" s="236">
        <f>SUM(O149:O241)</f>
        <v>126.05000000000003</v>
      </c>
      <c r="P148" s="236"/>
      <c r="Q148" s="236">
        <f>SUM(Q149:Q241)</f>
        <v>0</v>
      </c>
      <c r="R148" s="236"/>
      <c r="S148" s="236"/>
      <c r="T148" s="237"/>
      <c r="U148" s="231"/>
      <c r="V148" s="231">
        <f>SUM(V149:V241)</f>
        <v>574.25</v>
      </c>
      <c r="W148" s="231"/>
      <c r="X148" s="231"/>
      <c r="AG148" t="s">
        <v>148</v>
      </c>
    </row>
    <row r="149" spans="1:60" ht="33.75" outlineLevel="1" x14ac:dyDescent="0.2">
      <c r="A149" s="238">
        <v>26</v>
      </c>
      <c r="B149" s="239" t="s">
        <v>295</v>
      </c>
      <c r="C149" s="259" t="s">
        <v>296</v>
      </c>
      <c r="D149" s="240" t="s">
        <v>151</v>
      </c>
      <c r="E149" s="241">
        <v>41.217300000000002</v>
      </c>
      <c r="F149" s="242"/>
      <c r="G149" s="243">
        <f>ROUND(E149*F149,2)</f>
        <v>0</v>
      </c>
      <c r="H149" s="242"/>
      <c r="I149" s="243">
        <f>ROUND(E149*H149,2)</f>
        <v>0</v>
      </c>
      <c r="J149" s="242"/>
      <c r="K149" s="243">
        <f>ROUND(E149*J149,2)</f>
        <v>0</v>
      </c>
      <c r="L149" s="243">
        <v>21</v>
      </c>
      <c r="M149" s="243">
        <f>G149*(1+L149/100)</f>
        <v>0</v>
      </c>
      <c r="N149" s="243">
        <v>2.5251399999999999</v>
      </c>
      <c r="O149" s="243">
        <f>ROUND(E149*N149,2)</f>
        <v>104.08</v>
      </c>
      <c r="P149" s="243">
        <v>0</v>
      </c>
      <c r="Q149" s="243">
        <f>ROUND(E149*P149,2)</f>
        <v>0</v>
      </c>
      <c r="R149" s="243" t="s">
        <v>190</v>
      </c>
      <c r="S149" s="243" t="s">
        <v>153</v>
      </c>
      <c r="T149" s="244" t="s">
        <v>154</v>
      </c>
      <c r="U149" s="224">
        <v>0.98699999999999999</v>
      </c>
      <c r="V149" s="224">
        <f>ROUND(E149*U149,2)</f>
        <v>40.68</v>
      </c>
      <c r="W149" s="224"/>
      <c r="X149" s="224" t="s">
        <v>155</v>
      </c>
      <c r="Y149" s="214"/>
      <c r="Z149" s="214"/>
      <c r="AA149" s="214"/>
      <c r="AB149" s="214"/>
      <c r="AC149" s="214"/>
      <c r="AD149" s="214"/>
      <c r="AE149" s="214"/>
      <c r="AF149" s="214"/>
      <c r="AG149" s="214" t="s">
        <v>156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2"/>
      <c r="B150" s="223"/>
      <c r="C150" s="264" t="s">
        <v>243</v>
      </c>
      <c r="D150" s="248"/>
      <c r="E150" s="248"/>
      <c r="F150" s="248"/>
      <c r="G150" s="248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174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2"/>
      <c r="B151" s="223"/>
      <c r="C151" s="262" t="s">
        <v>244</v>
      </c>
      <c r="D151" s="247"/>
      <c r="E151" s="247"/>
      <c r="F151" s="247"/>
      <c r="G151" s="247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174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2"/>
      <c r="B152" s="223"/>
      <c r="C152" s="261" t="s">
        <v>193</v>
      </c>
      <c r="D152" s="225"/>
      <c r="E152" s="226"/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160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2"/>
      <c r="B153" s="223"/>
      <c r="C153" s="261" t="s">
        <v>297</v>
      </c>
      <c r="D153" s="225"/>
      <c r="E153" s="226">
        <v>42.470999999999997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160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2"/>
      <c r="B154" s="223"/>
      <c r="C154" s="261" t="s">
        <v>298</v>
      </c>
      <c r="D154" s="225"/>
      <c r="E154" s="226">
        <v>-1.1096999999999999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2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160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2"/>
      <c r="B155" s="223"/>
      <c r="C155" s="261" t="s">
        <v>299</v>
      </c>
      <c r="D155" s="225"/>
      <c r="E155" s="226">
        <v>-0.14399999999999999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160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2.5" outlineLevel="1" x14ac:dyDescent="0.2">
      <c r="A156" s="238">
        <v>27</v>
      </c>
      <c r="B156" s="239" t="s">
        <v>300</v>
      </c>
      <c r="C156" s="259" t="s">
        <v>301</v>
      </c>
      <c r="D156" s="240" t="s">
        <v>178</v>
      </c>
      <c r="E156" s="241">
        <v>182.47649999999999</v>
      </c>
      <c r="F156" s="242"/>
      <c r="G156" s="243">
        <f>ROUND(E156*F156,2)</f>
        <v>0</v>
      </c>
      <c r="H156" s="242"/>
      <c r="I156" s="243">
        <f>ROUND(E156*H156,2)</f>
        <v>0</v>
      </c>
      <c r="J156" s="242"/>
      <c r="K156" s="243">
        <f>ROUND(E156*J156,2)</f>
        <v>0</v>
      </c>
      <c r="L156" s="243">
        <v>21</v>
      </c>
      <c r="M156" s="243">
        <f>G156*(1+L156/100)</f>
        <v>0</v>
      </c>
      <c r="N156" s="243">
        <v>3.5650000000000001E-2</v>
      </c>
      <c r="O156" s="243">
        <f>ROUND(E156*N156,2)</f>
        <v>6.51</v>
      </c>
      <c r="P156" s="243">
        <v>0</v>
      </c>
      <c r="Q156" s="243">
        <f>ROUND(E156*P156,2)</f>
        <v>0</v>
      </c>
      <c r="R156" s="243" t="s">
        <v>190</v>
      </c>
      <c r="S156" s="243" t="s">
        <v>153</v>
      </c>
      <c r="T156" s="244" t="s">
        <v>154</v>
      </c>
      <c r="U156" s="224">
        <v>0.83499999999999996</v>
      </c>
      <c r="V156" s="224">
        <f>ROUND(E156*U156,2)</f>
        <v>152.37</v>
      </c>
      <c r="W156" s="224"/>
      <c r="X156" s="224" t="s">
        <v>155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156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2"/>
      <c r="B157" s="223"/>
      <c r="C157" s="260" t="s">
        <v>302</v>
      </c>
      <c r="D157" s="246"/>
      <c r="E157" s="246"/>
      <c r="F157" s="246"/>
      <c r="G157" s="246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158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2"/>
      <c r="B158" s="223"/>
      <c r="C158" s="261" t="s">
        <v>193</v>
      </c>
      <c r="D158" s="225"/>
      <c r="E158" s="226"/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160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2"/>
      <c r="B159" s="223"/>
      <c r="C159" s="261" t="s">
        <v>303</v>
      </c>
      <c r="D159" s="225"/>
      <c r="E159" s="226">
        <v>188.02500000000001</v>
      </c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160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2"/>
      <c r="B160" s="223"/>
      <c r="C160" s="261" t="s">
        <v>304</v>
      </c>
      <c r="D160" s="225"/>
      <c r="E160" s="226">
        <v>-5.5484999999999998</v>
      </c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160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38">
        <v>28</v>
      </c>
      <c r="B161" s="239" t="s">
        <v>305</v>
      </c>
      <c r="C161" s="259" t="s">
        <v>306</v>
      </c>
      <c r="D161" s="240" t="s">
        <v>178</v>
      </c>
      <c r="E161" s="241">
        <v>182.47649999999999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21</v>
      </c>
      <c r="M161" s="243">
        <f>G161*(1+L161/100)</f>
        <v>0</v>
      </c>
      <c r="N161" s="243">
        <v>0</v>
      </c>
      <c r="O161" s="243">
        <f>ROUND(E161*N161,2)</f>
        <v>0</v>
      </c>
      <c r="P161" s="243">
        <v>0</v>
      </c>
      <c r="Q161" s="243">
        <f>ROUND(E161*P161,2)</f>
        <v>0</v>
      </c>
      <c r="R161" s="243" t="s">
        <v>190</v>
      </c>
      <c r="S161" s="243" t="s">
        <v>153</v>
      </c>
      <c r="T161" s="244" t="s">
        <v>154</v>
      </c>
      <c r="U161" s="224">
        <v>0.41599999999999998</v>
      </c>
      <c r="V161" s="224">
        <f>ROUND(E161*U161,2)</f>
        <v>75.91</v>
      </c>
      <c r="W161" s="224"/>
      <c r="X161" s="224" t="s">
        <v>155</v>
      </c>
      <c r="Y161" s="214"/>
      <c r="Z161" s="214"/>
      <c r="AA161" s="214"/>
      <c r="AB161" s="214"/>
      <c r="AC161" s="214"/>
      <c r="AD161" s="214"/>
      <c r="AE161" s="214"/>
      <c r="AF161" s="214"/>
      <c r="AG161" s="214" t="s">
        <v>156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2"/>
      <c r="B162" s="223"/>
      <c r="C162" s="260" t="s">
        <v>302</v>
      </c>
      <c r="D162" s="246"/>
      <c r="E162" s="246"/>
      <c r="F162" s="246"/>
      <c r="G162" s="246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158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2"/>
      <c r="B163" s="223"/>
      <c r="C163" s="261" t="s">
        <v>307</v>
      </c>
      <c r="D163" s="225"/>
      <c r="E163" s="226">
        <v>182.47649999999999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160</v>
      </c>
      <c r="AH163" s="214">
        <v>5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8">
        <v>29</v>
      </c>
      <c r="B164" s="239" t="s">
        <v>308</v>
      </c>
      <c r="C164" s="259" t="s">
        <v>309</v>
      </c>
      <c r="D164" s="240" t="s">
        <v>310</v>
      </c>
      <c r="E164" s="241">
        <v>93.22</v>
      </c>
      <c r="F164" s="242"/>
      <c r="G164" s="243">
        <f>ROUND(E164*F164,2)</f>
        <v>0</v>
      </c>
      <c r="H164" s="242"/>
      <c r="I164" s="243">
        <f>ROUND(E164*H164,2)</f>
        <v>0</v>
      </c>
      <c r="J164" s="242"/>
      <c r="K164" s="243">
        <f>ROUND(E164*J164,2)</f>
        <v>0</v>
      </c>
      <c r="L164" s="243">
        <v>21</v>
      </c>
      <c r="M164" s="243">
        <f>G164*(1+L164/100)</f>
        <v>0</v>
      </c>
      <c r="N164" s="243">
        <v>3.0470000000000001E-2</v>
      </c>
      <c r="O164" s="243">
        <f>ROUND(E164*N164,2)</f>
        <v>2.84</v>
      </c>
      <c r="P164" s="243">
        <v>0</v>
      </c>
      <c r="Q164" s="243">
        <f>ROUND(E164*P164,2)</f>
        <v>0</v>
      </c>
      <c r="R164" s="243" t="s">
        <v>190</v>
      </c>
      <c r="S164" s="243" t="s">
        <v>153</v>
      </c>
      <c r="T164" s="244" t="s">
        <v>154</v>
      </c>
      <c r="U164" s="224">
        <v>0.752</v>
      </c>
      <c r="V164" s="224">
        <f>ROUND(E164*U164,2)</f>
        <v>70.099999999999994</v>
      </c>
      <c r="W164" s="224"/>
      <c r="X164" s="224" t="s">
        <v>155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156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2"/>
      <c r="B165" s="223"/>
      <c r="C165" s="260" t="s">
        <v>302</v>
      </c>
      <c r="D165" s="246"/>
      <c r="E165" s="246"/>
      <c r="F165" s="246"/>
      <c r="G165" s="246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158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2"/>
      <c r="B166" s="223"/>
      <c r="C166" s="261" t="s">
        <v>193</v>
      </c>
      <c r="D166" s="225"/>
      <c r="E166" s="226"/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160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2"/>
      <c r="B167" s="223"/>
      <c r="C167" s="261" t="s">
        <v>311</v>
      </c>
      <c r="D167" s="225"/>
      <c r="E167" s="226">
        <v>82.3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160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2"/>
      <c r="B168" s="223"/>
      <c r="C168" s="261" t="s">
        <v>312</v>
      </c>
      <c r="D168" s="225"/>
      <c r="E168" s="226">
        <v>10.92</v>
      </c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160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38">
        <v>30</v>
      </c>
      <c r="B169" s="239" t="s">
        <v>313</v>
      </c>
      <c r="C169" s="259" t="s">
        <v>314</v>
      </c>
      <c r="D169" s="240" t="s">
        <v>310</v>
      </c>
      <c r="E169" s="241">
        <v>93.22</v>
      </c>
      <c r="F169" s="242"/>
      <c r="G169" s="243">
        <f>ROUND(E169*F169,2)</f>
        <v>0</v>
      </c>
      <c r="H169" s="242"/>
      <c r="I169" s="243">
        <f>ROUND(E169*H169,2)</f>
        <v>0</v>
      </c>
      <c r="J169" s="242"/>
      <c r="K169" s="243">
        <f>ROUND(E169*J169,2)</f>
        <v>0</v>
      </c>
      <c r="L169" s="243">
        <v>21</v>
      </c>
      <c r="M169" s="243">
        <f>G169*(1+L169/100)</f>
        <v>0</v>
      </c>
      <c r="N169" s="243">
        <v>0</v>
      </c>
      <c r="O169" s="243">
        <f>ROUND(E169*N169,2)</f>
        <v>0</v>
      </c>
      <c r="P169" s="243">
        <v>0</v>
      </c>
      <c r="Q169" s="243">
        <f>ROUND(E169*P169,2)</f>
        <v>0</v>
      </c>
      <c r="R169" s="243" t="s">
        <v>190</v>
      </c>
      <c r="S169" s="243" t="s">
        <v>153</v>
      </c>
      <c r="T169" s="244" t="s">
        <v>154</v>
      </c>
      <c r="U169" s="224">
        <v>0.23200000000000001</v>
      </c>
      <c r="V169" s="224">
        <f>ROUND(E169*U169,2)</f>
        <v>21.63</v>
      </c>
      <c r="W169" s="224"/>
      <c r="X169" s="224" t="s">
        <v>155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156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2"/>
      <c r="B170" s="223"/>
      <c r="C170" s="260" t="s">
        <v>302</v>
      </c>
      <c r="D170" s="246"/>
      <c r="E170" s="246"/>
      <c r="F170" s="246"/>
      <c r="G170" s="246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158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2"/>
      <c r="B171" s="223"/>
      <c r="C171" s="261" t="s">
        <v>315</v>
      </c>
      <c r="D171" s="225"/>
      <c r="E171" s="226">
        <v>93.22</v>
      </c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160</v>
      </c>
      <c r="AH171" s="214">
        <v>5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8">
        <v>31</v>
      </c>
      <c r="B172" s="239" t="s">
        <v>316</v>
      </c>
      <c r="C172" s="259" t="s">
        <v>317</v>
      </c>
      <c r="D172" s="240" t="s">
        <v>272</v>
      </c>
      <c r="E172" s="241">
        <v>1</v>
      </c>
      <c r="F172" s="242"/>
      <c r="G172" s="243">
        <f>ROUND(E172*F172,2)</f>
        <v>0</v>
      </c>
      <c r="H172" s="242"/>
      <c r="I172" s="243">
        <f>ROUND(E172*H172,2)</f>
        <v>0</v>
      </c>
      <c r="J172" s="242"/>
      <c r="K172" s="243">
        <f>ROUND(E172*J172,2)</f>
        <v>0</v>
      </c>
      <c r="L172" s="243">
        <v>21</v>
      </c>
      <c r="M172" s="243">
        <f>G172*(1+L172/100)</f>
        <v>0</v>
      </c>
      <c r="N172" s="243">
        <v>1.2999999999999999E-2</v>
      </c>
      <c r="O172" s="243">
        <f>ROUND(E172*N172,2)</f>
        <v>0.01</v>
      </c>
      <c r="P172" s="243">
        <v>0</v>
      </c>
      <c r="Q172" s="243">
        <f>ROUND(E172*P172,2)</f>
        <v>0</v>
      </c>
      <c r="R172" s="243" t="s">
        <v>190</v>
      </c>
      <c r="S172" s="243" t="s">
        <v>153</v>
      </c>
      <c r="T172" s="244" t="s">
        <v>154</v>
      </c>
      <c r="U172" s="224">
        <v>1.282</v>
      </c>
      <c r="V172" s="224">
        <f>ROUND(E172*U172,2)</f>
        <v>1.28</v>
      </c>
      <c r="W172" s="224"/>
      <c r="X172" s="224" t="s">
        <v>155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156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2"/>
      <c r="B173" s="223"/>
      <c r="C173" s="260" t="s">
        <v>302</v>
      </c>
      <c r="D173" s="246"/>
      <c r="E173" s="246"/>
      <c r="F173" s="246"/>
      <c r="G173" s="246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158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2"/>
      <c r="B174" s="223"/>
      <c r="C174" s="261" t="s">
        <v>193</v>
      </c>
      <c r="D174" s="225"/>
      <c r="E174" s="226"/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160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2"/>
      <c r="B175" s="223"/>
      <c r="C175" s="261" t="s">
        <v>294</v>
      </c>
      <c r="D175" s="225"/>
      <c r="E175" s="226">
        <v>1</v>
      </c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24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160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38">
        <v>32</v>
      </c>
      <c r="B176" s="239" t="s">
        <v>318</v>
      </c>
      <c r="C176" s="259" t="s">
        <v>319</v>
      </c>
      <c r="D176" s="240" t="s">
        <v>272</v>
      </c>
      <c r="E176" s="241">
        <v>2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3">
        <v>1.711E-2</v>
      </c>
      <c r="O176" s="243">
        <f>ROUND(E176*N176,2)</f>
        <v>0.03</v>
      </c>
      <c r="P176" s="243">
        <v>0</v>
      </c>
      <c r="Q176" s="243">
        <f>ROUND(E176*P176,2)</f>
        <v>0</v>
      </c>
      <c r="R176" s="243" t="s">
        <v>190</v>
      </c>
      <c r="S176" s="243" t="s">
        <v>153</v>
      </c>
      <c r="T176" s="244" t="s">
        <v>154</v>
      </c>
      <c r="U176" s="224">
        <v>1.5980000000000001</v>
      </c>
      <c r="V176" s="224">
        <f>ROUND(E176*U176,2)</f>
        <v>3.2</v>
      </c>
      <c r="W176" s="224"/>
      <c r="X176" s="224" t="s">
        <v>155</v>
      </c>
      <c r="Y176" s="214"/>
      <c r="Z176" s="214"/>
      <c r="AA176" s="214"/>
      <c r="AB176" s="214"/>
      <c r="AC176" s="214"/>
      <c r="AD176" s="214"/>
      <c r="AE176" s="214"/>
      <c r="AF176" s="214"/>
      <c r="AG176" s="214" t="s">
        <v>156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2"/>
      <c r="B177" s="223"/>
      <c r="C177" s="260" t="s">
        <v>302</v>
      </c>
      <c r="D177" s="246"/>
      <c r="E177" s="246"/>
      <c r="F177" s="246"/>
      <c r="G177" s="246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158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2"/>
      <c r="B178" s="223"/>
      <c r="C178" s="261" t="s">
        <v>193</v>
      </c>
      <c r="D178" s="225"/>
      <c r="E178" s="226"/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2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160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2"/>
      <c r="B179" s="223"/>
      <c r="C179" s="261" t="s">
        <v>320</v>
      </c>
      <c r="D179" s="225"/>
      <c r="E179" s="226">
        <v>2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160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38">
        <v>33</v>
      </c>
      <c r="B180" s="239" t="s">
        <v>321</v>
      </c>
      <c r="C180" s="259" t="s">
        <v>322</v>
      </c>
      <c r="D180" s="240" t="s">
        <v>207</v>
      </c>
      <c r="E180" s="241">
        <v>4.7785000000000002</v>
      </c>
      <c r="F180" s="242"/>
      <c r="G180" s="243">
        <f>ROUND(E180*F180,2)</f>
        <v>0</v>
      </c>
      <c r="H180" s="242"/>
      <c r="I180" s="243">
        <f>ROUND(E180*H180,2)</f>
        <v>0</v>
      </c>
      <c r="J180" s="242"/>
      <c r="K180" s="243">
        <f>ROUND(E180*J180,2)</f>
        <v>0</v>
      </c>
      <c r="L180" s="243">
        <v>21</v>
      </c>
      <c r="M180" s="243">
        <f>G180*(1+L180/100)</f>
        <v>0</v>
      </c>
      <c r="N180" s="243">
        <v>1.02139</v>
      </c>
      <c r="O180" s="243">
        <f>ROUND(E180*N180,2)</f>
        <v>4.88</v>
      </c>
      <c r="P180" s="243">
        <v>0</v>
      </c>
      <c r="Q180" s="243">
        <f>ROUND(E180*P180,2)</f>
        <v>0</v>
      </c>
      <c r="R180" s="243" t="s">
        <v>190</v>
      </c>
      <c r="S180" s="243" t="s">
        <v>153</v>
      </c>
      <c r="T180" s="244" t="s">
        <v>154</v>
      </c>
      <c r="U180" s="224">
        <v>26.616</v>
      </c>
      <c r="V180" s="224">
        <f>ROUND(E180*U180,2)</f>
        <v>127.18</v>
      </c>
      <c r="W180" s="224"/>
      <c r="X180" s="224" t="s">
        <v>155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156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33.75" outlineLevel="1" x14ac:dyDescent="0.2">
      <c r="A181" s="222"/>
      <c r="B181" s="223"/>
      <c r="C181" s="260" t="s">
        <v>323</v>
      </c>
      <c r="D181" s="246"/>
      <c r="E181" s="246"/>
      <c r="F181" s="246"/>
      <c r="G181" s="246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158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45" t="str">
        <f>C181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2"/>
      <c r="B182" s="223"/>
      <c r="C182" s="261" t="s">
        <v>324</v>
      </c>
      <c r="D182" s="225"/>
      <c r="E182" s="226"/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160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2"/>
      <c r="B183" s="223"/>
      <c r="C183" s="261" t="s">
        <v>325</v>
      </c>
      <c r="D183" s="225"/>
      <c r="E183" s="226">
        <v>4.5509500000000003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24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160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2"/>
      <c r="B184" s="223"/>
      <c r="C184" s="265" t="s">
        <v>326</v>
      </c>
      <c r="D184" s="229"/>
      <c r="E184" s="230"/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160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2"/>
      <c r="B185" s="223"/>
      <c r="C185" s="266" t="s">
        <v>327</v>
      </c>
      <c r="D185" s="229"/>
      <c r="E185" s="230">
        <v>0.45</v>
      </c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160</v>
      </c>
      <c r="AH185" s="214">
        <v>2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2"/>
      <c r="B186" s="223"/>
      <c r="C186" s="265" t="s">
        <v>328</v>
      </c>
      <c r="D186" s="229"/>
      <c r="E186" s="230"/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160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2"/>
      <c r="B187" s="223"/>
      <c r="C187" s="263" t="s">
        <v>211</v>
      </c>
      <c r="D187" s="227"/>
      <c r="E187" s="228">
        <v>0.22755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160</v>
      </c>
      <c r="AH187" s="214">
        <v>4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8">
        <v>34</v>
      </c>
      <c r="B188" s="239" t="s">
        <v>329</v>
      </c>
      <c r="C188" s="259" t="s">
        <v>330</v>
      </c>
      <c r="D188" s="240" t="s">
        <v>151</v>
      </c>
      <c r="E188" s="241">
        <v>0.13250000000000001</v>
      </c>
      <c r="F188" s="242"/>
      <c r="G188" s="243">
        <f>ROUND(E188*F188,2)</f>
        <v>0</v>
      </c>
      <c r="H188" s="242"/>
      <c r="I188" s="243">
        <f>ROUND(E188*H188,2)</f>
        <v>0</v>
      </c>
      <c r="J188" s="242"/>
      <c r="K188" s="243">
        <f>ROUND(E188*J188,2)</f>
        <v>0</v>
      </c>
      <c r="L188" s="243">
        <v>21</v>
      </c>
      <c r="M188" s="243">
        <f>G188*(1+L188/100)</f>
        <v>0</v>
      </c>
      <c r="N188" s="243">
        <v>2.5250699999999999</v>
      </c>
      <c r="O188" s="243">
        <f>ROUND(E188*N188,2)</f>
        <v>0.33</v>
      </c>
      <c r="P188" s="243">
        <v>0</v>
      </c>
      <c r="Q188" s="243">
        <f>ROUND(E188*P188,2)</f>
        <v>0</v>
      </c>
      <c r="R188" s="243" t="s">
        <v>190</v>
      </c>
      <c r="S188" s="243" t="s">
        <v>153</v>
      </c>
      <c r="T188" s="244" t="s">
        <v>154</v>
      </c>
      <c r="U188" s="224">
        <v>0.86499999999999999</v>
      </c>
      <c r="V188" s="224">
        <f>ROUND(E188*U188,2)</f>
        <v>0.11</v>
      </c>
      <c r="W188" s="224"/>
      <c r="X188" s="224" t="s">
        <v>155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156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22"/>
      <c r="B189" s="223"/>
      <c r="C189" s="260" t="s">
        <v>331</v>
      </c>
      <c r="D189" s="246"/>
      <c r="E189" s="246"/>
      <c r="F189" s="246"/>
      <c r="G189" s="246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158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45" t="str">
        <f>C189</f>
        <v>včetně stěnových, nosníků jeřábových drah, volných trámů, průvlaků, rámových příčlí, ztužidel, konzol, vodorovných táhel a podobných tyčových konstrukcí,</v>
      </c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2"/>
      <c r="B190" s="223"/>
      <c r="C190" s="261" t="s">
        <v>193</v>
      </c>
      <c r="D190" s="225"/>
      <c r="E190" s="226"/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160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2"/>
      <c r="B191" s="223"/>
      <c r="C191" s="261" t="s">
        <v>332</v>
      </c>
      <c r="D191" s="225"/>
      <c r="E191" s="226">
        <v>0.13250000000000001</v>
      </c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24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160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38">
        <v>35</v>
      </c>
      <c r="B192" s="239" t="s">
        <v>333</v>
      </c>
      <c r="C192" s="259" t="s">
        <v>334</v>
      </c>
      <c r="D192" s="240" t="s">
        <v>178</v>
      </c>
      <c r="E192" s="241">
        <v>4.5049999999999999</v>
      </c>
      <c r="F192" s="242"/>
      <c r="G192" s="243">
        <f>ROUND(E192*F192,2)</f>
        <v>0</v>
      </c>
      <c r="H192" s="242"/>
      <c r="I192" s="243">
        <f>ROUND(E192*H192,2)</f>
        <v>0</v>
      </c>
      <c r="J192" s="242"/>
      <c r="K192" s="243">
        <f>ROUND(E192*J192,2)</f>
        <v>0</v>
      </c>
      <c r="L192" s="243">
        <v>21</v>
      </c>
      <c r="M192" s="243">
        <f>G192*(1+L192/100)</f>
        <v>0</v>
      </c>
      <c r="N192" s="243">
        <v>5.7700000000000001E-2</v>
      </c>
      <c r="O192" s="243">
        <f>ROUND(E192*N192,2)</f>
        <v>0.26</v>
      </c>
      <c r="P192" s="243">
        <v>0</v>
      </c>
      <c r="Q192" s="243">
        <f>ROUND(E192*P192,2)</f>
        <v>0</v>
      </c>
      <c r="R192" s="243" t="s">
        <v>190</v>
      </c>
      <c r="S192" s="243" t="s">
        <v>153</v>
      </c>
      <c r="T192" s="244" t="s">
        <v>154</v>
      </c>
      <c r="U192" s="224">
        <v>0.95</v>
      </c>
      <c r="V192" s="224">
        <f>ROUND(E192*U192,2)</f>
        <v>4.28</v>
      </c>
      <c r="W192" s="224"/>
      <c r="X192" s="224" t="s">
        <v>155</v>
      </c>
      <c r="Y192" s="214"/>
      <c r="Z192" s="214"/>
      <c r="AA192" s="214"/>
      <c r="AB192" s="214"/>
      <c r="AC192" s="214"/>
      <c r="AD192" s="214"/>
      <c r="AE192" s="214"/>
      <c r="AF192" s="214"/>
      <c r="AG192" s="214" t="s">
        <v>156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ht="22.5" outlineLevel="1" x14ac:dyDescent="0.2">
      <c r="A193" s="222"/>
      <c r="B193" s="223"/>
      <c r="C193" s="260" t="s">
        <v>335</v>
      </c>
      <c r="D193" s="246"/>
      <c r="E193" s="246"/>
      <c r="F193" s="246"/>
      <c r="G193" s="246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24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158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45" t="str">
        <f>C193</f>
        <v>stěnových, volných trámů, průvlaků, jeřábových drah, rámových příčlí, ztužidel, vodorovných táhel, tyčových konzol, bez náběhů nebo s náběhy, neproměnného nebo proměnného průřezu nebo tvaru zalomeného nebo půdorysně zakřiveného, bez podpěrné konstrukce</v>
      </c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2"/>
      <c r="B194" s="223"/>
      <c r="C194" s="261" t="s">
        <v>193</v>
      </c>
      <c r="D194" s="225"/>
      <c r="E194" s="226"/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160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2"/>
      <c r="B195" s="223"/>
      <c r="C195" s="261" t="s">
        <v>336</v>
      </c>
      <c r="D195" s="225"/>
      <c r="E195" s="226">
        <v>4.5049999999999999</v>
      </c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24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160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38">
        <v>36</v>
      </c>
      <c r="B196" s="239" t="s">
        <v>337</v>
      </c>
      <c r="C196" s="259" t="s">
        <v>338</v>
      </c>
      <c r="D196" s="240" t="s">
        <v>178</v>
      </c>
      <c r="E196" s="241">
        <v>4.5049999999999999</v>
      </c>
      <c r="F196" s="242"/>
      <c r="G196" s="243">
        <f>ROUND(E196*F196,2)</f>
        <v>0</v>
      </c>
      <c r="H196" s="242"/>
      <c r="I196" s="243">
        <f>ROUND(E196*H196,2)</f>
        <v>0</v>
      </c>
      <c r="J196" s="242"/>
      <c r="K196" s="243">
        <f>ROUND(E196*J196,2)</f>
        <v>0</v>
      </c>
      <c r="L196" s="243">
        <v>21</v>
      </c>
      <c r="M196" s="243">
        <f>G196*(1+L196/100)</f>
        <v>0</v>
      </c>
      <c r="N196" s="243">
        <v>0</v>
      </c>
      <c r="O196" s="243">
        <f>ROUND(E196*N196,2)</f>
        <v>0</v>
      </c>
      <c r="P196" s="243">
        <v>0</v>
      </c>
      <c r="Q196" s="243">
        <f>ROUND(E196*P196,2)</f>
        <v>0</v>
      </c>
      <c r="R196" s="243" t="s">
        <v>190</v>
      </c>
      <c r="S196" s="243" t="s">
        <v>153</v>
      </c>
      <c r="T196" s="244" t="s">
        <v>154</v>
      </c>
      <c r="U196" s="224">
        <v>0.37</v>
      </c>
      <c r="V196" s="224">
        <f>ROUND(E196*U196,2)</f>
        <v>1.67</v>
      </c>
      <c r="W196" s="224"/>
      <c r="X196" s="224" t="s">
        <v>155</v>
      </c>
      <c r="Y196" s="214"/>
      <c r="Z196" s="214"/>
      <c r="AA196" s="214"/>
      <c r="AB196" s="214"/>
      <c r="AC196" s="214"/>
      <c r="AD196" s="214"/>
      <c r="AE196" s="214"/>
      <c r="AF196" s="214"/>
      <c r="AG196" s="214" t="s">
        <v>156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2.5" outlineLevel="1" x14ac:dyDescent="0.2">
      <c r="A197" s="222"/>
      <c r="B197" s="223"/>
      <c r="C197" s="260" t="s">
        <v>335</v>
      </c>
      <c r="D197" s="246"/>
      <c r="E197" s="246"/>
      <c r="F197" s="246"/>
      <c r="G197" s="246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158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45" t="str">
        <f>C197</f>
        <v>stěnových, volných trámů, průvlaků, jeřábových drah, rámových příčlí, ztužidel, vodorovných táhel, tyčových konzol, bez náběhů nebo s náběhy, neproměnného nebo proměnného průřezu nebo tvaru zalomeného nebo půdorysně zakřiveného, bez podpěrné konstrukce</v>
      </c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2"/>
      <c r="B198" s="223"/>
      <c r="C198" s="261" t="s">
        <v>339</v>
      </c>
      <c r="D198" s="225"/>
      <c r="E198" s="226">
        <v>4.5049999999999999</v>
      </c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24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160</v>
      </c>
      <c r="AH198" s="214">
        <v>5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38">
        <v>37</v>
      </c>
      <c r="B199" s="239" t="s">
        <v>340</v>
      </c>
      <c r="C199" s="259" t="s">
        <v>341</v>
      </c>
      <c r="D199" s="240" t="s">
        <v>178</v>
      </c>
      <c r="E199" s="241">
        <v>0.53</v>
      </c>
      <c r="F199" s="242"/>
      <c r="G199" s="243">
        <f>ROUND(E199*F199,2)</f>
        <v>0</v>
      </c>
      <c r="H199" s="242"/>
      <c r="I199" s="243">
        <f>ROUND(E199*H199,2)</f>
        <v>0</v>
      </c>
      <c r="J199" s="242"/>
      <c r="K199" s="243">
        <f>ROUND(E199*J199,2)</f>
        <v>0</v>
      </c>
      <c r="L199" s="243">
        <v>21</v>
      </c>
      <c r="M199" s="243">
        <f>G199*(1+L199/100)</f>
        <v>0</v>
      </c>
      <c r="N199" s="243">
        <v>5.3499999999999997E-3</v>
      </c>
      <c r="O199" s="243">
        <f>ROUND(E199*N199,2)</f>
        <v>0</v>
      </c>
      <c r="P199" s="243">
        <v>0</v>
      </c>
      <c r="Q199" s="243">
        <f>ROUND(E199*P199,2)</f>
        <v>0</v>
      </c>
      <c r="R199" s="243" t="s">
        <v>190</v>
      </c>
      <c r="S199" s="243" t="s">
        <v>153</v>
      </c>
      <c r="T199" s="244" t="s">
        <v>154</v>
      </c>
      <c r="U199" s="224">
        <v>0.77500000000000002</v>
      </c>
      <c r="V199" s="224">
        <f>ROUND(E199*U199,2)</f>
        <v>0.41</v>
      </c>
      <c r="W199" s="224"/>
      <c r="X199" s="224" t="s">
        <v>155</v>
      </c>
      <c r="Y199" s="214"/>
      <c r="Z199" s="214"/>
      <c r="AA199" s="214"/>
      <c r="AB199" s="214"/>
      <c r="AC199" s="214"/>
      <c r="AD199" s="214"/>
      <c r="AE199" s="214"/>
      <c r="AF199" s="214"/>
      <c r="AG199" s="214" t="s">
        <v>156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2"/>
      <c r="B200" s="223"/>
      <c r="C200" s="260" t="s">
        <v>342</v>
      </c>
      <c r="D200" s="246"/>
      <c r="E200" s="246"/>
      <c r="F200" s="246"/>
      <c r="G200" s="246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158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2"/>
      <c r="B201" s="223"/>
      <c r="C201" s="261" t="s">
        <v>193</v>
      </c>
      <c r="D201" s="225"/>
      <c r="E201" s="226"/>
      <c r="F201" s="224"/>
      <c r="G201" s="224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160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2"/>
      <c r="B202" s="223"/>
      <c r="C202" s="261" t="s">
        <v>343</v>
      </c>
      <c r="D202" s="225"/>
      <c r="E202" s="226">
        <v>0.53</v>
      </c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24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160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38">
        <v>38</v>
      </c>
      <c r="B203" s="239" t="s">
        <v>344</v>
      </c>
      <c r="C203" s="259" t="s">
        <v>345</v>
      </c>
      <c r="D203" s="240" t="s">
        <v>178</v>
      </c>
      <c r="E203" s="241">
        <v>0.53</v>
      </c>
      <c r="F203" s="242"/>
      <c r="G203" s="243">
        <f>ROUND(E203*F203,2)</f>
        <v>0</v>
      </c>
      <c r="H203" s="242"/>
      <c r="I203" s="243">
        <f>ROUND(E203*H203,2)</f>
        <v>0</v>
      </c>
      <c r="J203" s="242"/>
      <c r="K203" s="243">
        <f>ROUND(E203*J203,2)</f>
        <v>0</v>
      </c>
      <c r="L203" s="243">
        <v>21</v>
      </c>
      <c r="M203" s="243">
        <f>G203*(1+L203/100)</f>
        <v>0</v>
      </c>
      <c r="N203" s="243">
        <v>0</v>
      </c>
      <c r="O203" s="243">
        <f>ROUND(E203*N203,2)</f>
        <v>0</v>
      </c>
      <c r="P203" s="243">
        <v>0</v>
      </c>
      <c r="Q203" s="243">
        <f>ROUND(E203*P203,2)</f>
        <v>0</v>
      </c>
      <c r="R203" s="243" t="s">
        <v>190</v>
      </c>
      <c r="S203" s="243" t="s">
        <v>153</v>
      </c>
      <c r="T203" s="244" t="s">
        <v>154</v>
      </c>
      <c r="U203" s="224">
        <v>0.27</v>
      </c>
      <c r="V203" s="224">
        <f>ROUND(E203*U203,2)</f>
        <v>0.14000000000000001</v>
      </c>
      <c r="W203" s="224"/>
      <c r="X203" s="224" t="s">
        <v>155</v>
      </c>
      <c r="Y203" s="214"/>
      <c r="Z203" s="214"/>
      <c r="AA203" s="214"/>
      <c r="AB203" s="214"/>
      <c r="AC203" s="214"/>
      <c r="AD203" s="214"/>
      <c r="AE203" s="214"/>
      <c r="AF203" s="214"/>
      <c r="AG203" s="214" t="s">
        <v>156</v>
      </c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22"/>
      <c r="B204" s="223"/>
      <c r="C204" s="260" t="s">
        <v>342</v>
      </c>
      <c r="D204" s="246"/>
      <c r="E204" s="246"/>
      <c r="F204" s="246"/>
      <c r="G204" s="246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24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158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2"/>
      <c r="B205" s="223"/>
      <c r="C205" s="261" t="s">
        <v>346</v>
      </c>
      <c r="D205" s="225"/>
      <c r="E205" s="226">
        <v>0.53</v>
      </c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  <c r="Q205" s="224"/>
      <c r="R205" s="224"/>
      <c r="S205" s="224"/>
      <c r="T205" s="224"/>
      <c r="U205" s="224"/>
      <c r="V205" s="224"/>
      <c r="W205" s="224"/>
      <c r="X205" s="224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160</v>
      </c>
      <c r="AH205" s="214">
        <v>5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8">
        <v>39</v>
      </c>
      <c r="B206" s="239" t="s">
        <v>347</v>
      </c>
      <c r="C206" s="259" t="s">
        <v>348</v>
      </c>
      <c r="D206" s="240" t="s">
        <v>207</v>
      </c>
      <c r="E206" s="241">
        <v>1.325E-2</v>
      </c>
      <c r="F206" s="242"/>
      <c r="G206" s="243">
        <f>ROUND(E206*F206,2)</f>
        <v>0</v>
      </c>
      <c r="H206" s="242"/>
      <c r="I206" s="243">
        <f>ROUND(E206*H206,2)</f>
        <v>0</v>
      </c>
      <c r="J206" s="242"/>
      <c r="K206" s="243">
        <f>ROUND(E206*J206,2)</f>
        <v>0</v>
      </c>
      <c r="L206" s="243">
        <v>21</v>
      </c>
      <c r="M206" s="243">
        <f>G206*(1+L206/100)</f>
        <v>0</v>
      </c>
      <c r="N206" s="243">
        <v>1.01939</v>
      </c>
      <c r="O206" s="243">
        <f>ROUND(E206*N206,2)</f>
        <v>0.01</v>
      </c>
      <c r="P206" s="243">
        <v>0</v>
      </c>
      <c r="Q206" s="243">
        <f>ROUND(E206*P206,2)</f>
        <v>0</v>
      </c>
      <c r="R206" s="243" t="s">
        <v>190</v>
      </c>
      <c r="S206" s="243" t="s">
        <v>153</v>
      </c>
      <c r="T206" s="244" t="s">
        <v>154</v>
      </c>
      <c r="U206" s="224">
        <v>51.252000000000002</v>
      </c>
      <c r="V206" s="224">
        <f>ROUND(E206*U206,2)</f>
        <v>0.68</v>
      </c>
      <c r="W206" s="224"/>
      <c r="X206" s="224" t="s">
        <v>155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156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ht="22.5" outlineLevel="1" x14ac:dyDescent="0.2">
      <c r="A207" s="222"/>
      <c r="B207" s="223"/>
      <c r="C207" s="260" t="s">
        <v>349</v>
      </c>
      <c r="D207" s="246"/>
      <c r="E207" s="246"/>
      <c r="F207" s="246"/>
      <c r="G207" s="246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158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45" t="str">
        <f>C207</f>
        <v>stěnových, volných trámů, rámů, průvlaků, nosníků jeřábových drah, rámových příčlí, patrových i mezipatrových ztužidel, konzol, vodorovných táhel, trámů, obrubních a výztužných, lemujících nebo vyztužujících stropní a podobné střešní konstrukce</v>
      </c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2"/>
      <c r="B208" s="223"/>
      <c r="C208" s="261" t="s">
        <v>350</v>
      </c>
      <c r="D208" s="225"/>
      <c r="E208" s="226">
        <v>1.325E-2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160</v>
      </c>
      <c r="AH208" s="214">
        <v>5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ht="22.5" outlineLevel="1" x14ac:dyDescent="0.2">
      <c r="A209" s="238">
        <v>40</v>
      </c>
      <c r="B209" s="239" t="s">
        <v>351</v>
      </c>
      <c r="C209" s="259" t="s">
        <v>352</v>
      </c>
      <c r="D209" s="240" t="s">
        <v>151</v>
      </c>
      <c r="E209" s="241">
        <v>1.3365</v>
      </c>
      <c r="F209" s="242"/>
      <c r="G209" s="243">
        <f>ROUND(E209*F209,2)</f>
        <v>0</v>
      </c>
      <c r="H209" s="242"/>
      <c r="I209" s="243">
        <f>ROUND(E209*H209,2)</f>
        <v>0</v>
      </c>
      <c r="J209" s="242"/>
      <c r="K209" s="243">
        <f>ROUND(E209*J209,2)</f>
        <v>0</v>
      </c>
      <c r="L209" s="243">
        <v>21</v>
      </c>
      <c r="M209" s="243">
        <f>G209*(1+L209/100)</f>
        <v>0</v>
      </c>
      <c r="N209" s="243">
        <v>2.52508</v>
      </c>
      <c r="O209" s="243">
        <f>ROUND(E209*N209,2)</f>
        <v>3.37</v>
      </c>
      <c r="P209" s="243">
        <v>0</v>
      </c>
      <c r="Q209" s="243">
        <f>ROUND(E209*P209,2)</f>
        <v>0</v>
      </c>
      <c r="R209" s="243" t="s">
        <v>190</v>
      </c>
      <c r="S209" s="243" t="s">
        <v>153</v>
      </c>
      <c r="T209" s="244" t="s">
        <v>154</v>
      </c>
      <c r="U209" s="224">
        <v>3.77</v>
      </c>
      <c r="V209" s="224">
        <f>ROUND(E209*U209,2)</f>
        <v>5.04</v>
      </c>
      <c r="W209" s="224"/>
      <c r="X209" s="224" t="s">
        <v>155</v>
      </c>
      <c r="Y209" s="214"/>
      <c r="Z209" s="214"/>
      <c r="AA209" s="214"/>
      <c r="AB209" s="214"/>
      <c r="AC209" s="214"/>
      <c r="AD209" s="214"/>
      <c r="AE209" s="214"/>
      <c r="AF209" s="214"/>
      <c r="AG209" s="214" t="s">
        <v>156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22"/>
      <c r="B210" s="223"/>
      <c r="C210" s="264" t="s">
        <v>192</v>
      </c>
      <c r="D210" s="248"/>
      <c r="E210" s="248"/>
      <c r="F210" s="248"/>
      <c r="G210" s="248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224"/>
      <c r="V210" s="224"/>
      <c r="W210" s="224"/>
      <c r="X210" s="224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174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2"/>
      <c r="B211" s="223"/>
      <c r="C211" s="261" t="s">
        <v>193</v>
      </c>
      <c r="D211" s="225"/>
      <c r="E211" s="226"/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24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160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2"/>
      <c r="B212" s="223"/>
      <c r="C212" s="261" t="s">
        <v>353</v>
      </c>
      <c r="D212" s="225"/>
      <c r="E212" s="226">
        <v>1.3365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160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ht="22.5" outlineLevel="1" x14ac:dyDescent="0.2">
      <c r="A213" s="238">
        <v>41</v>
      </c>
      <c r="B213" s="239" t="s">
        <v>354</v>
      </c>
      <c r="C213" s="259" t="s">
        <v>355</v>
      </c>
      <c r="D213" s="240" t="s">
        <v>207</v>
      </c>
      <c r="E213" s="241">
        <v>0.25019000000000002</v>
      </c>
      <c r="F213" s="242"/>
      <c r="G213" s="243">
        <f>ROUND(E213*F213,2)</f>
        <v>0</v>
      </c>
      <c r="H213" s="242"/>
      <c r="I213" s="243">
        <f>ROUND(E213*H213,2)</f>
        <v>0</v>
      </c>
      <c r="J213" s="242"/>
      <c r="K213" s="243">
        <f>ROUND(E213*J213,2)</f>
        <v>0</v>
      </c>
      <c r="L213" s="243">
        <v>21</v>
      </c>
      <c r="M213" s="243">
        <f>G213*(1+L213/100)</f>
        <v>0</v>
      </c>
      <c r="N213" s="243">
        <v>1.02092</v>
      </c>
      <c r="O213" s="243">
        <f>ROUND(E213*N213,2)</f>
        <v>0.26</v>
      </c>
      <c r="P213" s="243">
        <v>0</v>
      </c>
      <c r="Q213" s="243">
        <f>ROUND(E213*P213,2)</f>
        <v>0</v>
      </c>
      <c r="R213" s="243" t="s">
        <v>190</v>
      </c>
      <c r="S213" s="243" t="s">
        <v>153</v>
      </c>
      <c r="T213" s="244" t="s">
        <v>154</v>
      </c>
      <c r="U213" s="224">
        <v>54.167999999999999</v>
      </c>
      <c r="V213" s="224">
        <f>ROUND(E213*U213,2)</f>
        <v>13.55</v>
      </c>
      <c r="W213" s="224"/>
      <c r="X213" s="224" t="s">
        <v>155</v>
      </c>
      <c r="Y213" s="214"/>
      <c r="Z213" s="214"/>
      <c r="AA213" s="214"/>
      <c r="AB213" s="214"/>
      <c r="AC213" s="214"/>
      <c r="AD213" s="214"/>
      <c r="AE213" s="214"/>
      <c r="AF213" s="214"/>
      <c r="AG213" s="214" t="s">
        <v>156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2"/>
      <c r="B214" s="223"/>
      <c r="C214" s="260" t="s">
        <v>356</v>
      </c>
      <c r="D214" s="246"/>
      <c r="E214" s="246"/>
      <c r="F214" s="246"/>
      <c r="G214" s="246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158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2"/>
      <c r="B215" s="223"/>
      <c r="C215" s="261" t="s">
        <v>324</v>
      </c>
      <c r="D215" s="225"/>
      <c r="E215" s="226"/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24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160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2"/>
      <c r="B216" s="223"/>
      <c r="C216" s="261" t="s">
        <v>357</v>
      </c>
      <c r="D216" s="225"/>
      <c r="E216" s="226">
        <v>0.23827999999999999</v>
      </c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160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2"/>
      <c r="B217" s="223"/>
      <c r="C217" s="263" t="s">
        <v>211</v>
      </c>
      <c r="D217" s="227"/>
      <c r="E217" s="228">
        <v>1.191E-2</v>
      </c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160</v>
      </c>
      <c r="AH217" s="214">
        <v>4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8">
        <v>42</v>
      </c>
      <c r="B218" s="239" t="s">
        <v>358</v>
      </c>
      <c r="C218" s="259" t="s">
        <v>359</v>
      </c>
      <c r="D218" s="240" t="s">
        <v>178</v>
      </c>
      <c r="E218" s="241">
        <v>7.4249999999999998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21</v>
      </c>
      <c r="M218" s="243">
        <f>G218*(1+L218/100)</f>
        <v>0</v>
      </c>
      <c r="N218" s="243">
        <v>4.5969999999999997E-2</v>
      </c>
      <c r="O218" s="243">
        <f>ROUND(E218*N218,2)</f>
        <v>0.34</v>
      </c>
      <c r="P218" s="243">
        <v>0</v>
      </c>
      <c r="Q218" s="243">
        <f>ROUND(E218*P218,2)</f>
        <v>0</v>
      </c>
      <c r="R218" s="243" t="s">
        <v>190</v>
      </c>
      <c r="S218" s="243" t="s">
        <v>153</v>
      </c>
      <c r="T218" s="244" t="s">
        <v>154</v>
      </c>
      <c r="U218" s="224">
        <v>2.2999999999999998</v>
      </c>
      <c r="V218" s="224">
        <f>ROUND(E218*U218,2)</f>
        <v>17.079999999999998</v>
      </c>
      <c r="W218" s="224"/>
      <c r="X218" s="224" t="s">
        <v>155</v>
      </c>
      <c r="Y218" s="214"/>
      <c r="Z218" s="214"/>
      <c r="AA218" s="214"/>
      <c r="AB218" s="214"/>
      <c r="AC218" s="214"/>
      <c r="AD218" s="214"/>
      <c r="AE218" s="214"/>
      <c r="AF218" s="214"/>
      <c r="AG218" s="214" t="s">
        <v>156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2"/>
      <c r="B219" s="223"/>
      <c r="C219" s="260" t="s">
        <v>360</v>
      </c>
      <c r="D219" s="246"/>
      <c r="E219" s="246"/>
      <c r="F219" s="246"/>
      <c r="G219" s="246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158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2"/>
      <c r="B220" s="223"/>
      <c r="C220" s="262" t="s">
        <v>361</v>
      </c>
      <c r="D220" s="247"/>
      <c r="E220" s="247"/>
      <c r="F220" s="247"/>
      <c r="G220" s="247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174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22"/>
      <c r="B221" s="223"/>
      <c r="C221" s="261" t="s">
        <v>193</v>
      </c>
      <c r="D221" s="225"/>
      <c r="E221" s="226"/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14"/>
      <c r="Z221" s="214"/>
      <c r="AA221" s="214"/>
      <c r="AB221" s="214"/>
      <c r="AC221" s="214"/>
      <c r="AD221" s="214"/>
      <c r="AE221" s="214"/>
      <c r="AF221" s="214"/>
      <c r="AG221" s="214" t="s">
        <v>160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2"/>
      <c r="B222" s="223"/>
      <c r="C222" s="261" t="s">
        <v>362</v>
      </c>
      <c r="D222" s="225"/>
      <c r="E222" s="226">
        <v>7.4249999999999998</v>
      </c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160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8">
        <v>43</v>
      </c>
      <c r="B223" s="239" t="s">
        <v>363</v>
      </c>
      <c r="C223" s="259" t="s">
        <v>364</v>
      </c>
      <c r="D223" s="240" t="s">
        <v>178</v>
      </c>
      <c r="E223" s="241">
        <v>7.4249999999999998</v>
      </c>
      <c r="F223" s="242"/>
      <c r="G223" s="243">
        <f>ROUND(E223*F223,2)</f>
        <v>0</v>
      </c>
      <c r="H223" s="242"/>
      <c r="I223" s="243">
        <f>ROUND(E223*H223,2)</f>
        <v>0</v>
      </c>
      <c r="J223" s="242"/>
      <c r="K223" s="243">
        <f>ROUND(E223*J223,2)</f>
        <v>0</v>
      </c>
      <c r="L223" s="243">
        <v>21</v>
      </c>
      <c r="M223" s="243">
        <f>G223*(1+L223/100)</f>
        <v>0</v>
      </c>
      <c r="N223" s="243">
        <v>0</v>
      </c>
      <c r="O223" s="243">
        <f>ROUND(E223*N223,2)</f>
        <v>0</v>
      </c>
      <c r="P223" s="243">
        <v>0</v>
      </c>
      <c r="Q223" s="243">
        <f>ROUND(E223*P223,2)</f>
        <v>0</v>
      </c>
      <c r="R223" s="243" t="s">
        <v>190</v>
      </c>
      <c r="S223" s="243" t="s">
        <v>153</v>
      </c>
      <c r="T223" s="244" t="s">
        <v>154</v>
      </c>
      <c r="U223" s="224">
        <v>0.33800000000000002</v>
      </c>
      <c r="V223" s="224">
        <f>ROUND(E223*U223,2)</f>
        <v>2.5099999999999998</v>
      </c>
      <c r="W223" s="224"/>
      <c r="X223" s="224" t="s">
        <v>155</v>
      </c>
      <c r="Y223" s="214"/>
      <c r="Z223" s="214"/>
      <c r="AA223" s="214"/>
      <c r="AB223" s="214"/>
      <c r="AC223" s="214"/>
      <c r="AD223" s="214"/>
      <c r="AE223" s="214"/>
      <c r="AF223" s="214"/>
      <c r="AG223" s="214" t="s">
        <v>156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2"/>
      <c r="B224" s="223"/>
      <c r="C224" s="260" t="s">
        <v>360</v>
      </c>
      <c r="D224" s="246"/>
      <c r="E224" s="246"/>
      <c r="F224" s="246"/>
      <c r="G224" s="246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158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2"/>
      <c r="B225" s="223"/>
      <c r="C225" s="261" t="s">
        <v>365</v>
      </c>
      <c r="D225" s="225"/>
      <c r="E225" s="226">
        <v>7.4249999999999998</v>
      </c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24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160</v>
      </c>
      <c r="AH225" s="214">
        <v>5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ht="22.5" outlineLevel="1" x14ac:dyDescent="0.2">
      <c r="A226" s="238">
        <v>44</v>
      </c>
      <c r="B226" s="239" t="s">
        <v>366</v>
      </c>
      <c r="C226" s="259" t="s">
        <v>367</v>
      </c>
      <c r="D226" s="240" t="s">
        <v>178</v>
      </c>
      <c r="E226" s="241">
        <v>7.4249999999999998</v>
      </c>
      <c r="F226" s="242"/>
      <c r="G226" s="243">
        <f>ROUND(E226*F226,2)</f>
        <v>0</v>
      </c>
      <c r="H226" s="242"/>
      <c r="I226" s="243">
        <f>ROUND(E226*H226,2)</f>
        <v>0</v>
      </c>
      <c r="J226" s="242"/>
      <c r="K226" s="243">
        <f>ROUND(E226*J226,2)</f>
        <v>0</v>
      </c>
      <c r="L226" s="243">
        <v>21</v>
      </c>
      <c r="M226" s="243">
        <f>G226*(1+L226/100)</f>
        <v>0</v>
      </c>
      <c r="N226" s="243">
        <v>2.3E-3</v>
      </c>
      <c r="O226" s="243">
        <f>ROUND(E226*N226,2)</f>
        <v>0.02</v>
      </c>
      <c r="P226" s="243">
        <v>0</v>
      </c>
      <c r="Q226" s="243">
        <f>ROUND(E226*P226,2)</f>
        <v>0</v>
      </c>
      <c r="R226" s="243" t="s">
        <v>190</v>
      </c>
      <c r="S226" s="243" t="s">
        <v>153</v>
      </c>
      <c r="T226" s="244" t="s">
        <v>154</v>
      </c>
      <c r="U226" s="224">
        <v>0.17399999999999999</v>
      </c>
      <c r="V226" s="224">
        <f>ROUND(E226*U226,2)</f>
        <v>1.29</v>
      </c>
      <c r="W226" s="224"/>
      <c r="X226" s="224" t="s">
        <v>155</v>
      </c>
      <c r="Y226" s="214"/>
      <c r="Z226" s="214"/>
      <c r="AA226" s="214"/>
      <c r="AB226" s="214"/>
      <c r="AC226" s="214"/>
      <c r="AD226" s="214"/>
      <c r="AE226" s="214"/>
      <c r="AF226" s="214"/>
      <c r="AG226" s="214" t="s">
        <v>156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2"/>
      <c r="B227" s="223"/>
      <c r="C227" s="260" t="s">
        <v>360</v>
      </c>
      <c r="D227" s="246"/>
      <c r="E227" s="246"/>
      <c r="F227" s="246"/>
      <c r="G227" s="246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24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158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2"/>
      <c r="B228" s="223"/>
      <c r="C228" s="261" t="s">
        <v>365</v>
      </c>
      <c r="D228" s="225"/>
      <c r="E228" s="226">
        <v>7.4249999999999998</v>
      </c>
      <c r="F228" s="224"/>
      <c r="G228" s="224"/>
      <c r="H228" s="224"/>
      <c r="I228" s="224"/>
      <c r="J228" s="224"/>
      <c r="K228" s="224"/>
      <c r="L228" s="224"/>
      <c r="M228" s="224"/>
      <c r="N228" s="224"/>
      <c r="O228" s="224"/>
      <c r="P228" s="224"/>
      <c r="Q228" s="224"/>
      <c r="R228" s="224"/>
      <c r="S228" s="224"/>
      <c r="T228" s="224"/>
      <c r="U228" s="224"/>
      <c r="V228" s="224"/>
      <c r="W228" s="224"/>
      <c r="X228" s="224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160</v>
      </c>
      <c r="AH228" s="214">
        <v>5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ht="22.5" outlineLevel="1" x14ac:dyDescent="0.2">
      <c r="A229" s="238">
        <v>45</v>
      </c>
      <c r="B229" s="239" t="s">
        <v>368</v>
      </c>
      <c r="C229" s="259" t="s">
        <v>369</v>
      </c>
      <c r="D229" s="240" t="s">
        <v>178</v>
      </c>
      <c r="E229" s="241">
        <v>7.4249999999999998</v>
      </c>
      <c r="F229" s="242"/>
      <c r="G229" s="243">
        <f>ROUND(E229*F229,2)</f>
        <v>0</v>
      </c>
      <c r="H229" s="242"/>
      <c r="I229" s="243">
        <f>ROUND(E229*H229,2)</f>
        <v>0</v>
      </c>
      <c r="J229" s="242"/>
      <c r="K229" s="243">
        <f>ROUND(E229*J229,2)</f>
        <v>0</v>
      </c>
      <c r="L229" s="243">
        <v>21</v>
      </c>
      <c r="M229" s="243">
        <f>G229*(1+L229/100)</f>
        <v>0</v>
      </c>
      <c r="N229" s="243">
        <v>0</v>
      </c>
      <c r="O229" s="243">
        <f>ROUND(E229*N229,2)</f>
        <v>0</v>
      </c>
      <c r="P229" s="243">
        <v>0</v>
      </c>
      <c r="Q229" s="243">
        <f>ROUND(E229*P229,2)</f>
        <v>0</v>
      </c>
      <c r="R229" s="243" t="s">
        <v>190</v>
      </c>
      <c r="S229" s="243" t="s">
        <v>153</v>
      </c>
      <c r="T229" s="244" t="s">
        <v>154</v>
      </c>
      <c r="U229" s="224">
        <v>0.04</v>
      </c>
      <c r="V229" s="224">
        <f>ROUND(E229*U229,2)</f>
        <v>0.3</v>
      </c>
      <c r="W229" s="224"/>
      <c r="X229" s="224" t="s">
        <v>155</v>
      </c>
      <c r="Y229" s="214"/>
      <c r="Z229" s="214"/>
      <c r="AA229" s="214"/>
      <c r="AB229" s="214"/>
      <c r="AC229" s="214"/>
      <c r="AD229" s="214"/>
      <c r="AE229" s="214"/>
      <c r="AF229" s="214"/>
      <c r="AG229" s="214" t="s">
        <v>156</v>
      </c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22"/>
      <c r="B230" s="223"/>
      <c r="C230" s="260" t="s">
        <v>360</v>
      </c>
      <c r="D230" s="246"/>
      <c r="E230" s="246"/>
      <c r="F230" s="246"/>
      <c r="G230" s="246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24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158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22"/>
      <c r="B231" s="223"/>
      <c r="C231" s="261" t="s">
        <v>370</v>
      </c>
      <c r="D231" s="225"/>
      <c r="E231" s="226">
        <v>7.4249999999999998</v>
      </c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4"/>
      <c r="Z231" s="214"/>
      <c r="AA231" s="214"/>
      <c r="AB231" s="214"/>
      <c r="AC231" s="214"/>
      <c r="AD231" s="214"/>
      <c r="AE231" s="214"/>
      <c r="AF231" s="214"/>
      <c r="AG231" s="214" t="s">
        <v>160</v>
      </c>
      <c r="AH231" s="214">
        <v>5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38">
        <v>46</v>
      </c>
      <c r="B232" s="239" t="s">
        <v>371</v>
      </c>
      <c r="C232" s="259" t="s">
        <v>372</v>
      </c>
      <c r="D232" s="240" t="s">
        <v>310</v>
      </c>
      <c r="E232" s="241">
        <v>25.65</v>
      </c>
      <c r="F232" s="242"/>
      <c r="G232" s="243">
        <f>ROUND(E232*F232,2)</f>
        <v>0</v>
      </c>
      <c r="H232" s="242"/>
      <c r="I232" s="243">
        <f>ROUND(E232*H232,2)</f>
        <v>0</v>
      </c>
      <c r="J232" s="242"/>
      <c r="K232" s="243">
        <f>ROUND(E232*J232,2)</f>
        <v>0</v>
      </c>
      <c r="L232" s="243">
        <v>21</v>
      </c>
      <c r="M232" s="243">
        <f>G232*(1+L232/100)</f>
        <v>0</v>
      </c>
      <c r="N232" s="243">
        <v>0.11369</v>
      </c>
      <c r="O232" s="243">
        <f>ROUND(E232*N232,2)</f>
        <v>2.92</v>
      </c>
      <c r="P232" s="243">
        <v>0</v>
      </c>
      <c r="Q232" s="243">
        <f>ROUND(E232*P232,2)</f>
        <v>0</v>
      </c>
      <c r="R232" s="243" t="s">
        <v>190</v>
      </c>
      <c r="S232" s="243" t="s">
        <v>153</v>
      </c>
      <c r="T232" s="244" t="s">
        <v>154</v>
      </c>
      <c r="U232" s="224">
        <v>0.56850000000000001</v>
      </c>
      <c r="V232" s="224">
        <f>ROUND(E232*U232,2)</f>
        <v>14.58</v>
      </c>
      <c r="W232" s="224"/>
      <c r="X232" s="224" t="s">
        <v>155</v>
      </c>
      <c r="Y232" s="214"/>
      <c r="Z232" s="214"/>
      <c r="AA232" s="214"/>
      <c r="AB232" s="214"/>
      <c r="AC232" s="214"/>
      <c r="AD232" s="214"/>
      <c r="AE232" s="214"/>
      <c r="AF232" s="214"/>
      <c r="AG232" s="214" t="s">
        <v>156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2"/>
      <c r="B233" s="223"/>
      <c r="C233" s="260" t="s">
        <v>373</v>
      </c>
      <c r="D233" s="246"/>
      <c r="E233" s="246"/>
      <c r="F233" s="246"/>
      <c r="G233" s="246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24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158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45" t="str">
        <f>C233</f>
        <v>na terén nebo na desku z betonu prostého nebo prokládaného kamenem, bez potěru, se zahlazením povrchu,</v>
      </c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2"/>
      <c r="B234" s="223"/>
      <c r="C234" s="261" t="s">
        <v>193</v>
      </c>
      <c r="D234" s="225"/>
      <c r="E234" s="226"/>
      <c r="F234" s="224"/>
      <c r="G234" s="224"/>
      <c r="H234" s="224"/>
      <c r="I234" s="224"/>
      <c r="J234" s="224"/>
      <c r="K234" s="224"/>
      <c r="L234" s="224"/>
      <c r="M234" s="224"/>
      <c r="N234" s="224"/>
      <c r="O234" s="224"/>
      <c r="P234" s="224"/>
      <c r="Q234" s="224"/>
      <c r="R234" s="224"/>
      <c r="S234" s="224"/>
      <c r="T234" s="224"/>
      <c r="U234" s="224"/>
      <c r="V234" s="224"/>
      <c r="W234" s="224"/>
      <c r="X234" s="224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160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2"/>
      <c r="B235" s="223"/>
      <c r="C235" s="261" t="s">
        <v>374</v>
      </c>
      <c r="D235" s="225"/>
      <c r="E235" s="226">
        <v>25.65</v>
      </c>
      <c r="F235" s="224"/>
      <c r="G235" s="224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24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160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ht="22.5" outlineLevel="1" x14ac:dyDescent="0.2">
      <c r="A236" s="238">
        <v>47</v>
      </c>
      <c r="B236" s="239" t="s">
        <v>375</v>
      </c>
      <c r="C236" s="259" t="s">
        <v>376</v>
      </c>
      <c r="D236" s="240" t="s">
        <v>178</v>
      </c>
      <c r="E236" s="241">
        <v>11.259</v>
      </c>
      <c r="F236" s="242"/>
      <c r="G236" s="243">
        <f>ROUND(E236*F236,2)</f>
        <v>0</v>
      </c>
      <c r="H236" s="242"/>
      <c r="I236" s="243">
        <f>ROUND(E236*H236,2)</f>
        <v>0</v>
      </c>
      <c r="J236" s="242"/>
      <c r="K236" s="243">
        <f>ROUND(E236*J236,2)</f>
        <v>0</v>
      </c>
      <c r="L236" s="243">
        <v>21</v>
      </c>
      <c r="M236" s="243">
        <f>G236*(1+L236/100)</f>
        <v>0</v>
      </c>
      <c r="N236" s="243">
        <v>1.6930000000000001E-2</v>
      </c>
      <c r="O236" s="243">
        <f>ROUND(E236*N236,2)</f>
        <v>0.19</v>
      </c>
      <c r="P236" s="243">
        <v>0</v>
      </c>
      <c r="Q236" s="243">
        <f>ROUND(E236*P236,2)</f>
        <v>0</v>
      </c>
      <c r="R236" s="243" t="s">
        <v>190</v>
      </c>
      <c r="S236" s="243" t="s">
        <v>153</v>
      </c>
      <c r="T236" s="244" t="s">
        <v>154</v>
      </c>
      <c r="U236" s="224">
        <v>1.5396000000000001</v>
      </c>
      <c r="V236" s="224">
        <f>ROUND(E236*U236,2)</f>
        <v>17.329999999999998</v>
      </c>
      <c r="W236" s="224"/>
      <c r="X236" s="224" t="s">
        <v>155</v>
      </c>
      <c r="Y236" s="214"/>
      <c r="Z236" s="214"/>
      <c r="AA236" s="214"/>
      <c r="AB236" s="214"/>
      <c r="AC236" s="214"/>
      <c r="AD236" s="214"/>
      <c r="AE236" s="214"/>
      <c r="AF236" s="214"/>
      <c r="AG236" s="214" t="s">
        <v>156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2"/>
      <c r="B237" s="223"/>
      <c r="C237" s="261" t="s">
        <v>193</v>
      </c>
      <c r="D237" s="225"/>
      <c r="E237" s="226"/>
      <c r="F237" s="224"/>
      <c r="G237" s="224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24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160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22"/>
      <c r="B238" s="223"/>
      <c r="C238" s="261" t="s">
        <v>377</v>
      </c>
      <c r="D238" s="225"/>
      <c r="E238" s="226">
        <v>6.8040000000000003</v>
      </c>
      <c r="F238" s="224"/>
      <c r="G238" s="224"/>
      <c r="H238" s="224"/>
      <c r="I238" s="224"/>
      <c r="J238" s="224"/>
      <c r="K238" s="224"/>
      <c r="L238" s="224"/>
      <c r="M238" s="224"/>
      <c r="N238" s="224"/>
      <c r="O238" s="224"/>
      <c r="P238" s="224"/>
      <c r="Q238" s="224"/>
      <c r="R238" s="224"/>
      <c r="S238" s="224"/>
      <c r="T238" s="224"/>
      <c r="U238" s="224"/>
      <c r="V238" s="224"/>
      <c r="W238" s="224"/>
      <c r="X238" s="224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160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2"/>
      <c r="B239" s="223"/>
      <c r="C239" s="261" t="s">
        <v>378</v>
      </c>
      <c r="D239" s="225"/>
      <c r="E239" s="226">
        <v>4.4550000000000001</v>
      </c>
      <c r="F239" s="224"/>
      <c r="G239" s="224"/>
      <c r="H239" s="224"/>
      <c r="I239" s="224"/>
      <c r="J239" s="224"/>
      <c r="K239" s="224"/>
      <c r="L239" s="224"/>
      <c r="M239" s="224"/>
      <c r="N239" s="224"/>
      <c r="O239" s="224"/>
      <c r="P239" s="224"/>
      <c r="Q239" s="224"/>
      <c r="R239" s="224"/>
      <c r="S239" s="224"/>
      <c r="T239" s="224"/>
      <c r="U239" s="224"/>
      <c r="V239" s="224"/>
      <c r="W239" s="224"/>
      <c r="X239" s="224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160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ht="22.5" outlineLevel="1" x14ac:dyDescent="0.2">
      <c r="A240" s="238">
        <v>48</v>
      </c>
      <c r="B240" s="239" t="s">
        <v>379</v>
      </c>
      <c r="C240" s="259" t="s">
        <v>380</v>
      </c>
      <c r="D240" s="240" t="s">
        <v>178</v>
      </c>
      <c r="E240" s="241">
        <v>11.259</v>
      </c>
      <c r="F240" s="242"/>
      <c r="G240" s="243">
        <f>ROUND(E240*F240,2)</f>
        <v>0</v>
      </c>
      <c r="H240" s="242"/>
      <c r="I240" s="243">
        <f>ROUND(E240*H240,2)</f>
        <v>0</v>
      </c>
      <c r="J240" s="242"/>
      <c r="K240" s="243">
        <f>ROUND(E240*J240,2)</f>
        <v>0</v>
      </c>
      <c r="L240" s="243">
        <v>21</v>
      </c>
      <c r="M240" s="243">
        <f>G240*(1+L240/100)</f>
        <v>0</v>
      </c>
      <c r="N240" s="243">
        <v>0</v>
      </c>
      <c r="O240" s="243">
        <f>ROUND(E240*N240,2)</f>
        <v>0</v>
      </c>
      <c r="P240" s="243">
        <v>0</v>
      </c>
      <c r="Q240" s="243">
        <f>ROUND(E240*P240,2)</f>
        <v>0</v>
      </c>
      <c r="R240" s="243" t="s">
        <v>190</v>
      </c>
      <c r="S240" s="243" t="s">
        <v>153</v>
      </c>
      <c r="T240" s="244" t="s">
        <v>154</v>
      </c>
      <c r="U240" s="224">
        <v>0.26</v>
      </c>
      <c r="V240" s="224">
        <f>ROUND(E240*U240,2)</f>
        <v>2.93</v>
      </c>
      <c r="W240" s="224"/>
      <c r="X240" s="224" t="s">
        <v>155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156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2"/>
      <c r="B241" s="223"/>
      <c r="C241" s="261" t="s">
        <v>381</v>
      </c>
      <c r="D241" s="225"/>
      <c r="E241" s="226">
        <v>11.259</v>
      </c>
      <c r="F241" s="224"/>
      <c r="G241" s="224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24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160</v>
      </c>
      <c r="AH241" s="214">
        <v>5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x14ac:dyDescent="0.2">
      <c r="A242" s="232" t="s">
        <v>147</v>
      </c>
      <c r="B242" s="233" t="s">
        <v>87</v>
      </c>
      <c r="C242" s="258" t="s">
        <v>88</v>
      </c>
      <c r="D242" s="234"/>
      <c r="E242" s="235"/>
      <c r="F242" s="236"/>
      <c r="G242" s="236">
        <f>SUMIF(AG243:AG246,"&lt;&gt;NOR",G243:G246)</f>
        <v>0</v>
      </c>
      <c r="H242" s="236"/>
      <c r="I242" s="236">
        <f>SUM(I243:I246)</f>
        <v>0</v>
      </c>
      <c r="J242" s="236"/>
      <c r="K242" s="236">
        <f>SUM(K243:K246)</f>
        <v>0</v>
      </c>
      <c r="L242" s="236"/>
      <c r="M242" s="236">
        <f>SUM(M243:M246)</f>
        <v>0</v>
      </c>
      <c r="N242" s="236"/>
      <c r="O242" s="236">
        <f>SUM(O243:O246)</f>
        <v>0</v>
      </c>
      <c r="P242" s="236"/>
      <c r="Q242" s="236">
        <f>SUM(Q243:Q246)</f>
        <v>0</v>
      </c>
      <c r="R242" s="236"/>
      <c r="S242" s="236"/>
      <c r="T242" s="237"/>
      <c r="U242" s="231"/>
      <c r="V242" s="231">
        <f>SUM(V243:V246)</f>
        <v>0</v>
      </c>
      <c r="W242" s="231"/>
      <c r="X242" s="231"/>
      <c r="AG242" t="s">
        <v>148</v>
      </c>
    </row>
    <row r="243" spans="1:60" ht="22.5" outlineLevel="1" x14ac:dyDescent="0.2">
      <c r="A243" s="238">
        <v>49</v>
      </c>
      <c r="B243" s="239" t="s">
        <v>382</v>
      </c>
      <c r="C243" s="259" t="s">
        <v>383</v>
      </c>
      <c r="D243" s="240" t="s">
        <v>178</v>
      </c>
      <c r="E243" s="241">
        <v>53.8</v>
      </c>
      <c r="F243" s="242"/>
      <c r="G243" s="243">
        <f>ROUND(E243*F243,2)</f>
        <v>0</v>
      </c>
      <c r="H243" s="242"/>
      <c r="I243" s="243">
        <f>ROUND(E243*H243,2)</f>
        <v>0</v>
      </c>
      <c r="J243" s="242"/>
      <c r="K243" s="243">
        <f>ROUND(E243*J243,2)</f>
        <v>0</v>
      </c>
      <c r="L243" s="243">
        <v>21</v>
      </c>
      <c r="M243" s="243">
        <f>G243*(1+L243/100)</f>
        <v>0</v>
      </c>
      <c r="N243" s="243">
        <v>0</v>
      </c>
      <c r="O243" s="243">
        <f>ROUND(E243*N243,2)</f>
        <v>0</v>
      </c>
      <c r="P243" s="243">
        <v>0</v>
      </c>
      <c r="Q243" s="243">
        <f>ROUND(E243*P243,2)</f>
        <v>0</v>
      </c>
      <c r="R243" s="243"/>
      <c r="S243" s="243" t="s">
        <v>384</v>
      </c>
      <c r="T243" s="244" t="s">
        <v>154</v>
      </c>
      <c r="U243" s="224">
        <v>0</v>
      </c>
      <c r="V243" s="224">
        <f>ROUND(E243*U243,2)</f>
        <v>0</v>
      </c>
      <c r="W243" s="224"/>
      <c r="X243" s="224" t="s">
        <v>155</v>
      </c>
      <c r="Y243" s="214"/>
      <c r="Z243" s="214"/>
      <c r="AA243" s="214"/>
      <c r="AB243" s="214"/>
      <c r="AC243" s="214"/>
      <c r="AD243" s="214"/>
      <c r="AE243" s="214"/>
      <c r="AF243" s="214"/>
      <c r="AG243" s="214" t="s">
        <v>156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22"/>
      <c r="B244" s="223"/>
      <c r="C244" s="261" t="s">
        <v>159</v>
      </c>
      <c r="D244" s="225"/>
      <c r="E244" s="226"/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24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160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2"/>
      <c r="B245" s="223"/>
      <c r="C245" s="261" t="s">
        <v>385</v>
      </c>
      <c r="D245" s="225"/>
      <c r="E245" s="226">
        <v>47.3</v>
      </c>
      <c r="F245" s="224"/>
      <c r="G245" s="224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24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160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2"/>
      <c r="B246" s="223"/>
      <c r="C246" s="261" t="s">
        <v>386</v>
      </c>
      <c r="D246" s="225"/>
      <c r="E246" s="226">
        <v>6.5</v>
      </c>
      <c r="F246" s="224"/>
      <c r="G246" s="224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24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160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x14ac:dyDescent="0.2">
      <c r="A247" s="232" t="s">
        <v>147</v>
      </c>
      <c r="B247" s="233" t="s">
        <v>89</v>
      </c>
      <c r="C247" s="258" t="s">
        <v>90</v>
      </c>
      <c r="D247" s="234"/>
      <c r="E247" s="235"/>
      <c r="F247" s="236"/>
      <c r="G247" s="236">
        <f>SUMIF(AG248:AG251,"&lt;&gt;NOR",G248:G251)</f>
        <v>0</v>
      </c>
      <c r="H247" s="236"/>
      <c r="I247" s="236">
        <f>SUM(I248:I251)</f>
        <v>0</v>
      </c>
      <c r="J247" s="236"/>
      <c r="K247" s="236">
        <f>SUM(K248:K251)</f>
        <v>0</v>
      </c>
      <c r="L247" s="236"/>
      <c r="M247" s="236">
        <f>SUM(M248:M251)</f>
        <v>0</v>
      </c>
      <c r="N247" s="236"/>
      <c r="O247" s="236">
        <f>SUM(O248:O251)</f>
        <v>0</v>
      </c>
      <c r="P247" s="236"/>
      <c r="Q247" s="236">
        <f>SUM(Q248:Q251)</f>
        <v>0</v>
      </c>
      <c r="R247" s="236"/>
      <c r="S247" s="236"/>
      <c r="T247" s="237"/>
      <c r="U247" s="231"/>
      <c r="V247" s="231">
        <f>SUM(V248:V251)</f>
        <v>0</v>
      </c>
      <c r="W247" s="231"/>
      <c r="X247" s="231"/>
      <c r="AG247" t="s">
        <v>148</v>
      </c>
    </row>
    <row r="248" spans="1:60" ht="22.5" outlineLevel="1" x14ac:dyDescent="0.2">
      <c r="A248" s="238">
        <v>50</v>
      </c>
      <c r="B248" s="239" t="s">
        <v>387</v>
      </c>
      <c r="C248" s="259" t="s">
        <v>388</v>
      </c>
      <c r="D248" s="240" t="s">
        <v>178</v>
      </c>
      <c r="E248" s="241">
        <v>7.4550000000000001</v>
      </c>
      <c r="F248" s="242"/>
      <c r="G248" s="243">
        <f>ROUND(E248*F248,2)</f>
        <v>0</v>
      </c>
      <c r="H248" s="242"/>
      <c r="I248" s="243">
        <f>ROUND(E248*H248,2)</f>
        <v>0</v>
      </c>
      <c r="J248" s="242"/>
      <c r="K248" s="243">
        <f>ROUND(E248*J248,2)</f>
        <v>0</v>
      </c>
      <c r="L248" s="243">
        <v>21</v>
      </c>
      <c r="M248" s="243">
        <f>G248*(1+L248/100)</f>
        <v>0</v>
      </c>
      <c r="N248" s="243">
        <v>0</v>
      </c>
      <c r="O248" s="243">
        <f>ROUND(E248*N248,2)</f>
        <v>0</v>
      </c>
      <c r="P248" s="243">
        <v>0</v>
      </c>
      <c r="Q248" s="243">
        <f>ROUND(E248*P248,2)</f>
        <v>0</v>
      </c>
      <c r="R248" s="243"/>
      <c r="S248" s="243" t="s">
        <v>384</v>
      </c>
      <c r="T248" s="244" t="s">
        <v>154</v>
      </c>
      <c r="U248" s="224">
        <v>0</v>
      </c>
      <c r="V248" s="224">
        <f>ROUND(E248*U248,2)</f>
        <v>0</v>
      </c>
      <c r="W248" s="224"/>
      <c r="X248" s="224" t="s">
        <v>155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156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2"/>
      <c r="B249" s="223"/>
      <c r="C249" s="261" t="s">
        <v>159</v>
      </c>
      <c r="D249" s="225"/>
      <c r="E249" s="226"/>
      <c r="F249" s="224"/>
      <c r="G249" s="224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24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160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2"/>
      <c r="B250" s="223"/>
      <c r="C250" s="261" t="s">
        <v>389</v>
      </c>
      <c r="D250" s="225"/>
      <c r="E250" s="226">
        <v>5.5650000000000004</v>
      </c>
      <c r="F250" s="224"/>
      <c r="G250" s="224"/>
      <c r="H250" s="224"/>
      <c r="I250" s="224"/>
      <c r="J250" s="224"/>
      <c r="K250" s="224"/>
      <c r="L250" s="224"/>
      <c r="M250" s="224"/>
      <c r="N250" s="224"/>
      <c r="O250" s="224"/>
      <c r="P250" s="224"/>
      <c r="Q250" s="224"/>
      <c r="R250" s="224"/>
      <c r="S250" s="224"/>
      <c r="T250" s="224"/>
      <c r="U250" s="224"/>
      <c r="V250" s="224"/>
      <c r="W250" s="224"/>
      <c r="X250" s="224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160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2"/>
      <c r="B251" s="223"/>
      <c r="C251" s="261" t="s">
        <v>390</v>
      </c>
      <c r="D251" s="225"/>
      <c r="E251" s="226">
        <v>1.89</v>
      </c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24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160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x14ac:dyDescent="0.2">
      <c r="A252" s="232" t="s">
        <v>147</v>
      </c>
      <c r="B252" s="233" t="s">
        <v>91</v>
      </c>
      <c r="C252" s="258" t="s">
        <v>92</v>
      </c>
      <c r="D252" s="234"/>
      <c r="E252" s="235"/>
      <c r="F252" s="236"/>
      <c r="G252" s="236">
        <f>SUMIF(AG253:AG263,"&lt;&gt;NOR",G253:G263)</f>
        <v>0</v>
      </c>
      <c r="H252" s="236"/>
      <c r="I252" s="236">
        <f>SUM(I253:I263)</f>
        <v>0</v>
      </c>
      <c r="J252" s="236"/>
      <c r="K252" s="236">
        <f>SUM(K253:K263)</f>
        <v>0</v>
      </c>
      <c r="L252" s="236"/>
      <c r="M252" s="236">
        <f>SUM(M253:M263)</f>
        <v>0</v>
      </c>
      <c r="N252" s="236"/>
      <c r="O252" s="236">
        <f>SUM(O253:O263)</f>
        <v>0.52</v>
      </c>
      <c r="P252" s="236"/>
      <c r="Q252" s="236">
        <f>SUM(Q253:Q263)</f>
        <v>0</v>
      </c>
      <c r="R252" s="236"/>
      <c r="S252" s="236"/>
      <c r="T252" s="237"/>
      <c r="U252" s="231"/>
      <c r="V252" s="231">
        <f>SUM(V253:V263)</f>
        <v>26.279999999999998</v>
      </c>
      <c r="W252" s="231"/>
      <c r="X252" s="231"/>
      <c r="AG252" t="s">
        <v>148</v>
      </c>
    </row>
    <row r="253" spans="1:60" ht="22.5" outlineLevel="1" x14ac:dyDescent="0.2">
      <c r="A253" s="238">
        <v>51</v>
      </c>
      <c r="B253" s="239" t="s">
        <v>391</v>
      </c>
      <c r="C253" s="259" t="s">
        <v>392</v>
      </c>
      <c r="D253" s="240" t="s">
        <v>178</v>
      </c>
      <c r="E253" s="241">
        <v>14</v>
      </c>
      <c r="F253" s="242"/>
      <c r="G253" s="243">
        <f>ROUND(E253*F253,2)</f>
        <v>0</v>
      </c>
      <c r="H253" s="242"/>
      <c r="I253" s="243">
        <f>ROUND(E253*H253,2)</f>
        <v>0</v>
      </c>
      <c r="J253" s="242"/>
      <c r="K253" s="243">
        <f>ROUND(E253*J253,2)</f>
        <v>0</v>
      </c>
      <c r="L253" s="243">
        <v>21</v>
      </c>
      <c r="M253" s="243">
        <f>G253*(1+L253/100)</f>
        <v>0</v>
      </c>
      <c r="N253" s="243">
        <v>1.3089999999999999E-2</v>
      </c>
      <c r="O253" s="243">
        <f>ROUND(E253*N253,2)</f>
        <v>0.18</v>
      </c>
      <c r="P253" s="243">
        <v>0</v>
      </c>
      <c r="Q253" s="243">
        <f>ROUND(E253*P253,2)</f>
        <v>0</v>
      </c>
      <c r="R253" s="243" t="s">
        <v>190</v>
      </c>
      <c r="S253" s="243" t="s">
        <v>153</v>
      </c>
      <c r="T253" s="244" t="s">
        <v>154</v>
      </c>
      <c r="U253" s="224">
        <v>1.2558</v>
      </c>
      <c r="V253" s="224">
        <f>ROUND(E253*U253,2)</f>
        <v>17.579999999999998</v>
      </c>
      <c r="W253" s="224"/>
      <c r="X253" s="224" t="s">
        <v>155</v>
      </c>
      <c r="Y253" s="214"/>
      <c r="Z253" s="214"/>
      <c r="AA253" s="214"/>
      <c r="AB253" s="214"/>
      <c r="AC253" s="214"/>
      <c r="AD253" s="214"/>
      <c r="AE253" s="214"/>
      <c r="AF253" s="214"/>
      <c r="AG253" s="214" t="s">
        <v>156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ht="22.5" outlineLevel="1" x14ac:dyDescent="0.2">
      <c r="A254" s="222"/>
      <c r="B254" s="223"/>
      <c r="C254" s="260" t="s">
        <v>393</v>
      </c>
      <c r="D254" s="246"/>
      <c r="E254" s="246"/>
      <c r="F254" s="246"/>
      <c r="G254" s="246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X254" s="224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158</v>
      </c>
      <c r="AH254" s="214"/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45" t="str">
        <f>C254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2"/>
      <c r="B255" s="223"/>
      <c r="C255" s="267" t="s">
        <v>394</v>
      </c>
      <c r="D255" s="249"/>
      <c r="E255" s="249"/>
      <c r="F255" s="249"/>
      <c r="G255" s="249"/>
      <c r="H255" s="224"/>
      <c r="I255" s="224"/>
      <c r="J255" s="224"/>
      <c r="K255" s="224"/>
      <c r="L255" s="224"/>
      <c r="M255" s="224"/>
      <c r="N255" s="224"/>
      <c r="O255" s="224"/>
      <c r="P255" s="224"/>
      <c r="Q255" s="224"/>
      <c r="R255" s="224"/>
      <c r="S255" s="224"/>
      <c r="T255" s="224"/>
      <c r="U255" s="224"/>
      <c r="V255" s="224"/>
      <c r="W255" s="224"/>
      <c r="X255" s="224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158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2"/>
      <c r="B256" s="223"/>
      <c r="C256" s="261" t="s">
        <v>159</v>
      </c>
      <c r="D256" s="225"/>
      <c r="E256" s="226"/>
      <c r="F256" s="224"/>
      <c r="G256" s="224"/>
      <c r="H256" s="224"/>
      <c r="I256" s="224"/>
      <c r="J256" s="224"/>
      <c r="K256" s="224"/>
      <c r="L256" s="224"/>
      <c r="M256" s="224"/>
      <c r="N256" s="224"/>
      <c r="O256" s="224"/>
      <c r="P256" s="224"/>
      <c r="Q256" s="224"/>
      <c r="R256" s="224"/>
      <c r="S256" s="224"/>
      <c r="T256" s="224"/>
      <c r="U256" s="224"/>
      <c r="V256" s="224"/>
      <c r="W256" s="224"/>
      <c r="X256" s="224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160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22"/>
      <c r="B257" s="223"/>
      <c r="C257" s="261" t="s">
        <v>395</v>
      </c>
      <c r="D257" s="225"/>
      <c r="E257" s="226">
        <v>14</v>
      </c>
      <c r="F257" s="224"/>
      <c r="G257" s="224"/>
      <c r="H257" s="224"/>
      <c r="I257" s="224"/>
      <c r="J257" s="224"/>
      <c r="K257" s="224"/>
      <c r="L257" s="224"/>
      <c r="M257" s="224"/>
      <c r="N257" s="224"/>
      <c r="O257" s="224"/>
      <c r="P257" s="224"/>
      <c r="Q257" s="224"/>
      <c r="R257" s="224"/>
      <c r="S257" s="224"/>
      <c r="T257" s="224"/>
      <c r="U257" s="224"/>
      <c r="V257" s="224"/>
      <c r="W257" s="224"/>
      <c r="X257" s="224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160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8">
        <v>52</v>
      </c>
      <c r="B258" s="239" t="s">
        <v>396</v>
      </c>
      <c r="C258" s="259" t="s">
        <v>397</v>
      </c>
      <c r="D258" s="240" t="s">
        <v>178</v>
      </c>
      <c r="E258" s="241">
        <v>17.748000000000001</v>
      </c>
      <c r="F258" s="242"/>
      <c r="G258" s="243">
        <f>ROUND(E258*F258,2)</f>
        <v>0</v>
      </c>
      <c r="H258" s="242"/>
      <c r="I258" s="243">
        <f>ROUND(E258*H258,2)</f>
        <v>0</v>
      </c>
      <c r="J258" s="242"/>
      <c r="K258" s="243">
        <f>ROUND(E258*J258,2)</f>
        <v>0</v>
      </c>
      <c r="L258" s="243">
        <v>21</v>
      </c>
      <c r="M258" s="243">
        <f>G258*(1+L258/100)</f>
        <v>0</v>
      </c>
      <c r="N258" s="243">
        <v>1.9140000000000001E-2</v>
      </c>
      <c r="O258" s="243">
        <f>ROUND(E258*N258,2)</f>
        <v>0.34</v>
      </c>
      <c r="P258" s="243">
        <v>0</v>
      </c>
      <c r="Q258" s="243">
        <f>ROUND(E258*P258,2)</f>
        <v>0</v>
      </c>
      <c r="R258" s="243"/>
      <c r="S258" s="243" t="s">
        <v>384</v>
      </c>
      <c r="T258" s="244" t="s">
        <v>154</v>
      </c>
      <c r="U258" s="224">
        <v>0.49</v>
      </c>
      <c r="V258" s="224">
        <f>ROUND(E258*U258,2)</f>
        <v>8.6999999999999993</v>
      </c>
      <c r="W258" s="224"/>
      <c r="X258" s="224" t="s">
        <v>155</v>
      </c>
      <c r="Y258" s="214"/>
      <c r="Z258" s="214"/>
      <c r="AA258" s="214"/>
      <c r="AB258" s="214"/>
      <c r="AC258" s="214"/>
      <c r="AD258" s="214"/>
      <c r="AE258" s="214"/>
      <c r="AF258" s="214"/>
      <c r="AG258" s="214" t="s">
        <v>156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2"/>
      <c r="B259" s="223"/>
      <c r="C259" s="264" t="s">
        <v>398</v>
      </c>
      <c r="D259" s="248"/>
      <c r="E259" s="248"/>
      <c r="F259" s="248"/>
      <c r="G259" s="248"/>
      <c r="H259" s="224"/>
      <c r="I259" s="224"/>
      <c r="J259" s="224"/>
      <c r="K259" s="224"/>
      <c r="L259" s="224"/>
      <c r="M259" s="224"/>
      <c r="N259" s="224"/>
      <c r="O259" s="224"/>
      <c r="P259" s="224"/>
      <c r="Q259" s="224"/>
      <c r="R259" s="224"/>
      <c r="S259" s="224"/>
      <c r="T259" s="224"/>
      <c r="U259" s="224"/>
      <c r="V259" s="224"/>
      <c r="W259" s="224"/>
      <c r="X259" s="224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174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45" t="str">
        <f>C259</f>
        <v>V položce jsou zakalkulovány náklady na montáž a dodávku desek z extrudovaného polystyrenu. Bez povrchové úpravy.</v>
      </c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2"/>
      <c r="B260" s="223"/>
      <c r="C260" s="262" t="s">
        <v>399</v>
      </c>
      <c r="D260" s="247"/>
      <c r="E260" s="247"/>
      <c r="F260" s="247"/>
      <c r="G260" s="247"/>
      <c r="H260" s="224"/>
      <c r="I260" s="224"/>
      <c r="J260" s="224"/>
      <c r="K260" s="224"/>
      <c r="L260" s="224"/>
      <c r="M260" s="224"/>
      <c r="N260" s="224"/>
      <c r="O260" s="224"/>
      <c r="P260" s="224"/>
      <c r="Q260" s="224"/>
      <c r="R260" s="224"/>
      <c r="S260" s="224"/>
      <c r="T260" s="224"/>
      <c r="U260" s="224"/>
      <c r="V260" s="224"/>
      <c r="W260" s="224"/>
      <c r="X260" s="224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174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2"/>
      <c r="B261" s="223"/>
      <c r="C261" s="261" t="s">
        <v>159</v>
      </c>
      <c r="D261" s="225"/>
      <c r="E261" s="226"/>
      <c r="F261" s="224"/>
      <c r="G261" s="224"/>
      <c r="H261" s="224"/>
      <c r="I261" s="224"/>
      <c r="J261" s="224"/>
      <c r="K261" s="224"/>
      <c r="L261" s="224"/>
      <c r="M261" s="224"/>
      <c r="N261" s="224"/>
      <c r="O261" s="224"/>
      <c r="P261" s="224"/>
      <c r="Q261" s="224"/>
      <c r="R261" s="224"/>
      <c r="S261" s="224"/>
      <c r="T261" s="224"/>
      <c r="U261" s="224"/>
      <c r="V261" s="224"/>
      <c r="W261" s="224"/>
      <c r="X261" s="224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160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2"/>
      <c r="B262" s="223"/>
      <c r="C262" s="261" t="s">
        <v>400</v>
      </c>
      <c r="D262" s="225"/>
      <c r="E262" s="226"/>
      <c r="F262" s="224"/>
      <c r="G262" s="224"/>
      <c r="H262" s="224"/>
      <c r="I262" s="224"/>
      <c r="J262" s="224"/>
      <c r="K262" s="224"/>
      <c r="L262" s="224"/>
      <c r="M262" s="224"/>
      <c r="N262" s="224"/>
      <c r="O262" s="224"/>
      <c r="P262" s="224"/>
      <c r="Q262" s="224"/>
      <c r="R262" s="224"/>
      <c r="S262" s="224"/>
      <c r="T262" s="224"/>
      <c r="U262" s="224"/>
      <c r="V262" s="224"/>
      <c r="W262" s="224"/>
      <c r="X262" s="224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160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22"/>
      <c r="B263" s="223"/>
      <c r="C263" s="261" t="s">
        <v>401</v>
      </c>
      <c r="D263" s="225"/>
      <c r="E263" s="226">
        <v>17.748000000000001</v>
      </c>
      <c r="F263" s="224"/>
      <c r="G263" s="224"/>
      <c r="H263" s="224"/>
      <c r="I263" s="224"/>
      <c r="J263" s="224"/>
      <c r="K263" s="224"/>
      <c r="L263" s="224"/>
      <c r="M263" s="224"/>
      <c r="N263" s="224"/>
      <c r="O263" s="224"/>
      <c r="P263" s="224"/>
      <c r="Q263" s="224"/>
      <c r="R263" s="224"/>
      <c r="S263" s="224"/>
      <c r="T263" s="224"/>
      <c r="U263" s="224"/>
      <c r="V263" s="224"/>
      <c r="W263" s="224"/>
      <c r="X263" s="224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160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x14ac:dyDescent="0.2">
      <c r="A264" s="232" t="s">
        <v>147</v>
      </c>
      <c r="B264" s="233" t="s">
        <v>93</v>
      </c>
      <c r="C264" s="258" t="s">
        <v>94</v>
      </c>
      <c r="D264" s="234"/>
      <c r="E264" s="235"/>
      <c r="F264" s="236"/>
      <c r="G264" s="236">
        <f>SUMIF(AG265:AG295,"&lt;&gt;NOR",G265:G295)</f>
        <v>0</v>
      </c>
      <c r="H264" s="236"/>
      <c r="I264" s="236">
        <f>SUM(I265:I295)</f>
        <v>0</v>
      </c>
      <c r="J264" s="236"/>
      <c r="K264" s="236">
        <f>SUM(K265:K295)</f>
        <v>0</v>
      </c>
      <c r="L264" s="236"/>
      <c r="M264" s="236">
        <f>SUM(M265:M295)</f>
        <v>0</v>
      </c>
      <c r="N264" s="236"/>
      <c r="O264" s="236">
        <f>SUM(O265:O295)</f>
        <v>90.11999999999999</v>
      </c>
      <c r="P264" s="236"/>
      <c r="Q264" s="236">
        <f>SUM(Q265:Q295)</f>
        <v>0</v>
      </c>
      <c r="R264" s="236"/>
      <c r="S264" s="236"/>
      <c r="T264" s="237"/>
      <c r="U264" s="231"/>
      <c r="V264" s="231">
        <f>SUM(V265:V295)</f>
        <v>128.17000000000002</v>
      </c>
      <c r="W264" s="231"/>
      <c r="X264" s="231"/>
      <c r="AG264" t="s">
        <v>148</v>
      </c>
    </row>
    <row r="265" spans="1:60" outlineLevel="1" x14ac:dyDescent="0.2">
      <c r="A265" s="238">
        <v>53</v>
      </c>
      <c r="B265" s="239" t="s">
        <v>402</v>
      </c>
      <c r="C265" s="259" t="s">
        <v>403</v>
      </c>
      <c r="D265" s="240" t="s">
        <v>151</v>
      </c>
      <c r="E265" s="241">
        <v>33.813749999999999</v>
      </c>
      <c r="F265" s="242"/>
      <c r="G265" s="243">
        <f>ROUND(E265*F265,2)</f>
        <v>0</v>
      </c>
      <c r="H265" s="242"/>
      <c r="I265" s="243">
        <f>ROUND(E265*H265,2)</f>
        <v>0</v>
      </c>
      <c r="J265" s="242"/>
      <c r="K265" s="243">
        <f>ROUND(E265*J265,2)</f>
        <v>0</v>
      </c>
      <c r="L265" s="243">
        <v>21</v>
      </c>
      <c r="M265" s="243">
        <f>G265*(1+L265/100)</f>
        <v>0</v>
      </c>
      <c r="N265" s="243">
        <v>2.5249999999999999</v>
      </c>
      <c r="O265" s="243">
        <f>ROUND(E265*N265,2)</f>
        <v>85.38</v>
      </c>
      <c r="P265" s="243">
        <v>0</v>
      </c>
      <c r="Q265" s="243">
        <f>ROUND(E265*P265,2)</f>
        <v>0</v>
      </c>
      <c r="R265" s="243" t="s">
        <v>190</v>
      </c>
      <c r="S265" s="243" t="s">
        <v>153</v>
      </c>
      <c r="T265" s="244" t="s">
        <v>154</v>
      </c>
      <c r="U265" s="224">
        <v>2.3199999999999998</v>
      </c>
      <c r="V265" s="224">
        <f>ROUND(E265*U265,2)</f>
        <v>78.45</v>
      </c>
      <c r="W265" s="224"/>
      <c r="X265" s="224" t="s">
        <v>155</v>
      </c>
      <c r="Y265" s="214"/>
      <c r="Z265" s="214"/>
      <c r="AA265" s="214"/>
      <c r="AB265" s="214"/>
      <c r="AC265" s="214"/>
      <c r="AD265" s="214"/>
      <c r="AE265" s="214"/>
      <c r="AF265" s="214"/>
      <c r="AG265" s="214" t="s">
        <v>156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2"/>
      <c r="B266" s="223"/>
      <c r="C266" s="260" t="s">
        <v>404</v>
      </c>
      <c r="D266" s="246"/>
      <c r="E266" s="246"/>
      <c r="F266" s="246"/>
      <c r="G266" s="246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24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158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22"/>
      <c r="B267" s="223"/>
      <c r="C267" s="262" t="s">
        <v>405</v>
      </c>
      <c r="D267" s="247"/>
      <c r="E267" s="247"/>
      <c r="F267" s="247"/>
      <c r="G267" s="247"/>
      <c r="H267" s="224"/>
      <c r="I267" s="224"/>
      <c r="J267" s="224"/>
      <c r="K267" s="224"/>
      <c r="L267" s="224"/>
      <c r="M267" s="224"/>
      <c r="N267" s="224"/>
      <c r="O267" s="224"/>
      <c r="P267" s="224"/>
      <c r="Q267" s="224"/>
      <c r="R267" s="224"/>
      <c r="S267" s="224"/>
      <c r="T267" s="224"/>
      <c r="U267" s="224"/>
      <c r="V267" s="224"/>
      <c r="W267" s="224"/>
      <c r="X267" s="224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174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22"/>
      <c r="B268" s="223"/>
      <c r="C268" s="262" t="s">
        <v>406</v>
      </c>
      <c r="D268" s="247"/>
      <c r="E268" s="247"/>
      <c r="F268" s="247"/>
      <c r="G268" s="247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24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174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22"/>
      <c r="B269" s="223"/>
      <c r="C269" s="261" t="s">
        <v>159</v>
      </c>
      <c r="D269" s="225"/>
      <c r="E269" s="226"/>
      <c r="F269" s="224"/>
      <c r="G269" s="224"/>
      <c r="H269" s="224"/>
      <c r="I269" s="224"/>
      <c r="J269" s="224"/>
      <c r="K269" s="224"/>
      <c r="L269" s="224"/>
      <c r="M269" s="224"/>
      <c r="N269" s="224"/>
      <c r="O269" s="224"/>
      <c r="P269" s="224"/>
      <c r="Q269" s="224"/>
      <c r="R269" s="224"/>
      <c r="S269" s="224"/>
      <c r="T269" s="224"/>
      <c r="U269" s="224"/>
      <c r="V269" s="224"/>
      <c r="W269" s="224"/>
      <c r="X269" s="224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160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22"/>
      <c r="B270" s="223"/>
      <c r="C270" s="261" t="s">
        <v>407</v>
      </c>
      <c r="D270" s="225"/>
      <c r="E270" s="226">
        <v>33.813749999999999</v>
      </c>
      <c r="F270" s="224"/>
      <c r="G270" s="224"/>
      <c r="H270" s="224"/>
      <c r="I270" s="224"/>
      <c r="J270" s="224"/>
      <c r="K270" s="224"/>
      <c r="L270" s="224"/>
      <c r="M270" s="224"/>
      <c r="N270" s="224"/>
      <c r="O270" s="224"/>
      <c r="P270" s="224"/>
      <c r="Q270" s="224"/>
      <c r="R270" s="224"/>
      <c r="S270" s="224"/>
      <c r="T270" s="224"/>
      <c r="U270" s="224"/>
      <c r="V270" s="224"/>
      <c r="W270" s="224"/>
      <c r="X270" s="224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160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8">
        <v>54</v>
      </c>
      <c r="B271" s="239" t="s">
        <v>408</v>
      </c>
      <c r="C271" s="259" t="s">
        <v>409</v>
      </c>
      <c r="D271" s="240" t="s">
        <v>151</v>
      </c>
      <c r="E271" s="241">
        <v>0.47249999999999998</v>
      </c>
      <c r="F271" s="242"/>
      <c r="G271" s="243">
        <f>ROUND(E271*F271,2)</f>
        <v>0</v>
      </c>
      <c r="H271" s="242"/>
      <c r="I271" s="243">
        <f>ROUND(E271*H271,2)</f>
        <v>0</v>
      </c>
      <c r="J271" s="242"/>
      <c r="K271" s="243">
        <f>ROUND(E271*J271,2)</f>
        <v>0</v>
      </c>
      <c r="L271" s="243">
        <v>21</v>
      </c>
      <c r="M271" s="243">
        <f>G271*(1+L271/100)</f>
        <v>0</v>
      </c>
      <c r="N271" s="243">
        <v>2.5249999999999999</v>
      </c>
      <c r="O271" s="243">
        <f>ROUND(E271*N271,2)</f>
        <v>1.19</v>
      </c>
      <c r="P271" s="243">
        <v>0</v>
      </c>
      <c r="Q271" s="243">
        <f>ROUND(E271*P271,2)</f>
        <v>0</v>
      </c>
      <c r="R271" s="243" t="s">
        <v>190</v>
      </c>
      <c r="S271" s="243" t="s">
        <v>153</v>
      </c>
      <c r="T271" s="244" t="s">
        <v>154</v>
      </c>
      <c r="U271" s="224">
        <v>2.3170000000000002</v>
      </c>
      <c r="V271" s="224">
        <f>ROUND(E271*U271,2)</f>
        <v>1.0900000000000001</v>
      </c>
      <c r="W271" s="224"/>
      <c r="X271" s="224" t="s">
        <v>155</v>
      </c>
      <c r="Y271" s="214"/>
      <c r="Z271" s="214"/>
      <c r="AA271" s="214"/>
      <c r="AB271" s="214"/>
      <c r="AC271" s="214"/>
      <c r="AD271" s="214"/>
      <c r="AE271" s="214"/>
      <c r="AF271" s="214"/>
      <c r="AG271" s="214" t="s">
        <v>156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2"/>
      <c r="B272" s="223"/>
      <c r="C272" s="260" t="s">
        <v>404</v>
      </c>
      <c r="D272" s="246"/>
      <c r="E272" s="246"/>
      <c r="F272" s="246"/>
      <c r="G272" s="246"/>
      <c r="H272" s="224"/>
      <c r="I272" s="224"/>
      <c r="J272" s="224"/>
      <c r="K272" s="224"/>
      <c r="L272" s="224"/>
      <c r="M272" s="224"/>
      <c r="N272" s="224"/>
      <c r="O272" s="224"/>
      <c r="P272" s="224"/>
      <c r="Q272" s="224"/>
      <c r="R272" s="224"/>
      <c r="S272" s="224"/>
      <c r="T272" s="224"/>
      <c r="U272" s="224"/>
      <c r="V272" s="224"/>
      <c r="W272" s="224"/>
      <c r="X272" s="224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158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2"/>
      <c r="B273" s="223"/>
      <c r="C273" s="262" t="s">
        <v>405</v>
      </c>
      <c r="D273" s="247"/>
      <c r="E273" s="247"/>
      <c r="F273" s="247"/>
      <c r="G273" s="247"/>
      <c r="H273" s="224"/>
      <c r="I273" s="224"/>
      <c r="J273" s="224"/>
      <c r="K273" s="224"/>
      <c r="L273" s="224"/>
      <c r="M273" s="224"/>
      <c r="N273" s="224"/>
      <c r="O273" s="224"/>
      <c r="P273" s="224"/>
      <c r="Q273" s="224"/>
      <c r="R273" s="224"/>
      <c r="S273" s="224"/>
      <c r="T273" s="224"/>
      <c r="U273" s="224"/>
      <c r="V273" s="224"/>
      <c r="W273" s="224"/>
      <c r="X273" s="224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174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22"/>
      <c r="B274" s="223"/>
      <c r="C274" s="262" t="s">
        <v>192</v>
      </c>
      <c r="D274" s="247"/>
      <c r="E274" s="247"/>
      <c r="F274" s="247"/>
      <c r="G274" s="247"/>
      <c r="H274" s="224"/>
      <c r="I274" s="224"/>
      <c r="J274" s="224"/>
      <c r="K274" s="224"/>
      <c r="L274" s="224"/>
      <c r="M274" s="224"/>
      <c r="N274" s="224"/>
      <c r="O274" s="224"/>
      <c r="P274" s="224"/>
      <c r="Q274" s="224"/>
      <c r="R274" s="224"/>
      <c r="S274" s="224"/>
      <c r="T274" s="224"/>
      <c r="U274" s="224"/>
      <c r="V274" s="224"/>
      <c r="W274" s="224"/>
      <c r="X274" s="224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174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22"/>
      <c r="B275" s="223"/>
      <c r="C275" s="261" t="s">
        <v>159</v>
      </c>
      <c r="D275" s="225"/>
      <c r="E275" s="226"/>
      <c r="F275" s="224"/>
      <c r="G275" s="224"/>
      <c r="H275" s="224"/>
      <c r="I275" s="224"/>
      <c r="J275" s="224"/>
      <c r="K275" s="224"/>
      <c r="L275" s="224"/>
      <c r="M275" s="224"/>
      <c r="N275" s="224"/>
      <c r="O275" s="224"/>
      <c r="P275" s="224"/>
      <c r="Q275" s="224"/>
      <c r="R275" s="224"/>
      <c r="S275" s="224"/>
      <c r="T275" s="224"/>
      <c r="U275" s="224"/>
      <c r="V275" s="224"/>
      <c r="W275" s="224"/>
      <c r="X275" s="224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160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2"/>
      <c r="B276" s="223"/>
      <c r="C276" s="261" t="s">
        <v>410</v>
      </c>
      <c r="D276" s="225"/>
      <c r="E276" s="226">
        <v>0.47249999999999998</v>
      </c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24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160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8">
        <v>55</v>
      </c>
      <c r="B277" s="239" t="s">
        <v>411</v>
      </c>
      <c r="C277" s="259" t="s">
        <v>412</v>
      </c>
      <c r="D277" s="240" t="s">
        <v>151</v>
      </c>
      <c r="E277" s="241">
        <v>33.813749999999999</v>
      </c>
      <c r="F277" s="242"/>
      <c r="G277" s="243">
        <f>ROUND(E277*F277,2)</f>
        <v>0</v>
      </c>
      <c r="H277" s="242"/>
      <c r="I277" s="243">
        <f>ROUND(E277*H277,2)</f>
        <v>0</v>
      </c>
      <c r="J277" s="242"/>
      <c r="K277" s="243">
        <f>ROUND(E277*J277,2)</f>
        <v>0</v>
      </c>
      <c r="L277" s="243">
        <v>21</v>
      </c>
      <c r="M277" s="243">
        <f>G277*(1+L277/100)</f>
        <v>0</v>
      </c>
      <c r="N277" s="243">
        <v>0</v>
      </c>
      <c r="O277" s="243">
        <f>ROUND(E277*N277,2)</f>
        <v>0</v>
      </c>
      <c r="P277" s="243">
        <v>0</v>
      </c>
      <c r="Q277" s="243">
        <f>ROUND(E277*P277,2)</f>
        <v>0</v>
      </c>
      <c r="R277" s="243" t="s">
        <v>190</v>
      </c>
      <c r="S277" s="243" t="s">
        <v>153</v>
      </c>
      <c r="T277" s="244" t="s">
        <v>154</v>
      </c>
      <c r="U277" s="224">
        <v>0.67500000000000004</v>
      </c>
      <c r="V277" s="224">
        <f>ROUND(E277*U277,2)</f>
        <v>22.82</v>
      </c>
      <c r="W277" s="224"/>
      <c r="X277" s="224" t="s">
        <v>155</v>
      </c>
      <c r="Y277" s="214"/>
      <c r="Z277" s="214"/>
      <c r="AA277" s="214"/>
      <c r="AB277" s="214"/>
      <c r="AC277" s="214"/>
      <c r="AD277" s="214"/>
      <c r="AE277" s="214"/>
      <c r="AF277" s="214"/>
      <c r="AG277" s="214" t="s">
        <v>156</v>
      </c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1" x14ac:dyDescent="0.2">
      <c r="A278" s="222"/>
      <c r="B278" s="223"/>
      <c r="C278" s="260" t="s">
        <v>413</v>
      </c>
      <c r="D278" s="246"/>
      <c r="E278" s="246"/>
      <c r="F278" s="246"/>
      <c r="G278" s="246"/>
      <c r="H278" s="224"/>
      <c r="I278" s="224"/>
      <c r="J278" s="224"/>
      <c r="K278" s="224"/>
      <c r="L278" s="224"/>
      <c r="M278" s="224"/>
      <c r="N278" s="224"/>
      <c r="O278" s="224"/>
      <c r="P278" s="224"/>
      <c r="Q278" s="224"/>
      <c r="R278" s="224"/>
      <c r="S278" s="224"/>
      <c r="T278" s="224"/>
      <c r="U278" s="224"/>
      <c r="V278" s="224"/>
      <c r="W278" s="224"/>
      <c r="X278" s="224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158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22"/>
      <c r="B279" s="223"/>
      <c r="C279" s="261" t="s">
        <v>159</v>
      </c>
      <c r="D279" s="225"/>
      <c r="E279" s="226"/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224"/>
      <c r="Q279" s="224"/>
      <c r="R279" s="224"/>
      <c r="S279" s="224"/>
      <c r="T279" s="224"/>
      <c r="U279" s="224"/>
      <c r="V279" s="224"/>
      <c r="W279" s="224"/>
      <c r="X279" s="224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160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2"/>
      <c r="B280" s="223"/>
      <c r="C280" s="261" t="s">
        <v>407</v>
      </c>
      <c r="D280" s="225"/>
      <c r="E280" s="226">
        <v>33.813749999999999</v>
      </c>
      <c r="F280" s="224"/>
      <c r="G280" s="224"/>
      <c r="H280" s="224"/>
      <c r="I280" s="224"/>
      <c r="J280" s="224"/>
      <c r="K280" s="224"/>
      <c r="L280" s="224"/>
      <c r="M280" s="224"/>
      <c r="N280" s="224"/>
      <c r="O280" s="224"/>
      <c r="P280" s="224"/>
      <c r="Q280" s="224"/>
      <c r="R280" s="224"/>
      <c r="S280" s="224"/>
      <c r="T280" s="224"/>
      <c r="U280" s="224"/>
      <c r="V280" s="224"/>
      <c r="W280" s="224"/>
      <c r="X280" s="224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160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38">
        <v>56</v>
      </c>
      <c r="B281" s="239" t="s">
        <v>414</v>
      </c>
      <c r="C281" s="259" t="s">
        <v>415</v>
      </c>
      <c r="D281" s="240" t="s">
        <v>151</v>
      </c>
      <c r="E281" s="241">
        <v>33.813749999999999</v>
      </c>
      <c r="F281" s="242"/>
      <c r="G281" s="243">
        <f>ROUND(E281*F281,2)</f>
        <v>0</v>
      </c>
      <c r="H281" s="242"/>
      <c r="I281" s="243">
        <f>ROUND(E281*H281,2)</f>
        <v>0</v>
      </c>
      <c r="J281" s="242"/>
      <c r="K281" s="243">
        <f>ROUND(E281*J281,2)</f>
        <v>0</v>
      </c>
      <c r="L281" s="243">
        <v>21</v>
      </c>
      <c r="M281" s="243">
        <f>G281*(1+L281/100)</f>
        <v>0</v>
      </c>
      <c r="N281" s="243">
        <v>0</v>
      </c>
      <c r="O281" s="243">
        <f>ROUND(E281*N281,2)</f>
        <v>0</v>
      </c>
      <c r="P281" s="243">
        <v>0</v>
      </c>
      <c r="Q281" s="243">
        <f>ROUND(E281*P281,2)</f>
        <v>0</v>
      </c>
      <c r="R281" s="243" t="s">
        <v>190</v>
      </c>
      <c r="S281" s="243" t="s">
        <v>153</v>
      </c>
      <c r="T281" s="244" t="s">
        <v>154</v>
      </c>
      <c r="U281" s="224">
        <v>0.20499999999999999</v>
      </c>
      <c r="V281" s="224">
        <f>ROUND(E281*U281,2)</f>
        <v>6.93</v>
      </c>
      <c r="W281" s="224"/>
      <c r="X281" s="224" t="s">
        <v>155</v>
      </c>
      <c r="Y281" s="214"/>
      <c r="Z281" s="214"/>
      <c r="AA281" s="214"/>
      <c r="AB281" s="214"/>
      <c r="AC281" s="214"/>
      <c r="AD281" s="214"/>
      <c r="AE281" s="214"/>
      <c r="AF281" s="214"/>
      <c r="AG281" s="214" t="s">
        <v>156</v>
      </c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22"/>
      <c r="B282" s="223"/>
      <c r="C282" s="260" t="s">
        <v>416</v>
      </c>
      <c r="D282" s="246"/>
      <c r="E282" s="246"/>
      <c r="F282" s="246"/>
      <c r="G282" s="246"/>
      <c r="H282" s="224"/>
      <c r="I282" s="224"/>
      <c r="J282" s="224"/>
      <c r="K282" s="224"/>
      <c r="L282" s="224"/>
      <c r="M282" s="224"/>
      <c r="N282" s="224"/>
      <c r="O282" s="224"/>
      <c r="P282" s="224"/>
      <c r="Q282" s="224"/>
      <c r="R282" s="224"/>
      <c r="S282" s="224"/>
      <c r="T282" s="224"/>
      <c r="U282" s="224"/>
      <c r="V282" s="224"/>
      <c r="W282" s="224"/>
      <c r="X282" s="224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158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22"/>
      <c r="B283" s="223"/>
      <c r="C283" s="261" t="s">
        <v>159</v>
      </c>
      <c r="D283" s="225"/>
      <c r="E283" s="226"/>
      <c r="F283" s="224"/>
      <c r="G283" s="224"/>
      <c r="H283" s="224"/>
      <c r="I283" s="224"/>
      <c r="J283" s="224"/>
      <c r="K283" s="224"/>
      <c r="L283" s="224"/>
      <c r="M283" s="224"/>
      <c r="N283" s="224"/>
      <c r="O283" s="224"/>
      <c r="P283" s="224"/>
      <c r="Q283" s="224"/>
      <c r="R283" s="224"/>
      <c r="S283" s="224"/>
      <c r="T283" s="224"/>
      <c r="U283" s="224"/>
      <c r="V283" s="224"/>
      <c r="W283" s="224"/>
      <c r="X283" s="224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160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22"/>
      <c r="B284" s="223"/>
      <c r="C284" s="261" t="s">
        <v>407</v>
      </c>
      <c r="D284" s="225"/>
      <c r="E284" s="226">
        <v>33.813749999999999</v>
      </c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  <c r="Q284" s="224"/>
      <c r="R284" s="224"/>
      <c r="S284" s="224"/>
      <c r="T284" s="224"/>
      <c r="U284" s="224"/>
      <c r="V284" s="224"/>
      <c r="W284" s="224"/>
      <c r="X284" s="224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160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ht="22.5" outlineLevel="1" x14ac:dyDescent="0.2">
      <c r="A285" s="238">
        <v>57</v>
      </c>
      <c r="B285" s="239" t="s">
        <v>417</v>
      </c>
      <c r="C285" s="259" t="s">
        <v>418</v>
      </c>
      <c r="D285" s="240" t="s">
        <v>207</v>
      </c>
      <c r="E285" s="241">
        <v>1.2398400000000001</v>
      </c>
      <c r="F285" s="242"/>
      <c r="G285" s="243">
        <f>ROUND(E285*F285,2)</f>
        <v>0</v>
      </c>
      <c r="H285" s="242"/>
      <c r="I285" s="243">
        <f>ROUND(E285*H285,2)</f>
        <v>0</v>
      </c>
      <c r="J285" s="242"/>
      <c r="K285" s="243">
        <f>ROUND(E285*J285,2)</f>
        <v>0</v>
      </c>
      <c r="L285" s="243">
        <v>21</v>
      </c>
      <c r="M285" s="243">
        <f>G285*(1+L285/100)</f>
        <v>0</v>
      </c>
      <c r="N285" s="243">
        <v>1.0662499999999999</v>
      </c>
      <c r="O285" s="243">
        <f>ROUND(E285*N285,2)</f>
        <v>1.32</v>
      </c>
      <c r="P285" s="243">
        <v>0</v>
      </c>
      <c r="Q285" s="243">
        <f>ROUND(E285*P285,2)</f>
        <v>0</v>
      </c>
      <c r="R285" s="243" t="s">
        <v>190</v>
      </c>
      <c r="S285" s="243" t="s">
        <v>153</v>
      </c>
      <c r="T285" s="244" t="s">
        <v>154</v>
      </c>
      <c r="U285" s="224">
        <v>15.231</v>
      </c>
      <c r="V285" s="224">
        <f>ROUND(E285*U285,2)</f>
        <v>18.88</v>
      </c>
      <c r="W285" s="224"/>
      <c r="X285" s="224" t="s">
        <v>155</v>
      </c>
      <c r="Y285" s="214"/>
      <c r="Z285" s="214"/>
      <c r="AA285" s="214"/>
      <c r="AB285" s="214"/>
      <c r="AC285" s="214"/>
      <c r="AD285" s="214"/>
      <c r="AE285" s="214"/>
      <c r="AF285" s="214"/>
      <c r="AG285" s="214" t="s">
        <v>156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2"/>
      <c r="B286" s="223"/>
      <c r="C286" s="261" t="s">
        <v>159</v>
      </c>
      <c r="D286" s="225"/>
      <c r="E286" s="226"/>
      <c r="F286" s="224"/>
      <c r="G286" s="224"/>
      <c r="H286" s="224"/>
      <c r="I286" s="224"/>
      <c r="J286" s="224"/>
      <c r="K286" s="224"/>
      <c r="L286" s="224"/>
      <c r="M286" s="224"/>
      <c r="N286" s="224"/>
      <c r="O286" s="224"/>
      <c r="P286" s="224"/>
      <c r="Q286" s="224"/>
      <c r="R286" s="224"/>
      <c r="S286" s="224"/>
      <c r="T286" s="224"/>
      <c r="U286" s="224"/>
      <c r="V286" s="224"/>
      <c r="W286" s="224"/>
      <c r="X286" s="224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160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22"/>
      <c r="B287" s="223"/>
      <c r="C287" s="261" t="s">
        <v>419</v>
      </c>
      <c r="D287" s="225"/>
      <c r="E287" s="226">
        <v>1.2398400000000001</v>
      </c>
      <c r="F287" s="224"/>
      <c r="G287" s="224"/>
      <c r="H287" s="224"/>
      <c r="I287" s="224"/>
      <c r="J287" s="224"/>
      <c r="K287" s="224"/>
      <c r="L287" s="224"/>
      <c r="M287" s="224"/>
      <c r="N287" s="224"/>
      <c r="O287" s="224"/>
      <c r="P287" s="224"/>
      <c r="Q287" s="224"/>
      <c r="R287" s="224"/>
      <c r="S287" s="224"/>
      <c r="T287" s="224"/>
      <c r="U287" s="224"/>
      <c r="V287" s="224"/>
      <c r="W287" s="224"/>
      <c r="X287" s="224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160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38">
        <v>58</v>
      </c>
      <c r="B288" s="239" t="s">
        <v>420</v>
      </c>
      <c r="C288" s="259" t="s">
        <v>421</v>
      </c>
      <c r="D288" s="240" t="s">
        <v>178</v>
      </c>
      <c r="E288" s="241">
        <v>119.8</v>
      </c>
      <c r="F288" s="242"/>
      <c r="G288" s="243">
        <f>ROUND(E288*F288,2)</f>
        <v>0</v>
      </c>
      <c r="H288" s="242"/>
      <c r="I288" s="243">
        <f>ROUND(E288*H288,2)</f>
        <v>0</v>
      </c>
      <c r="J288" s="242"/>
      <c r="K288" s="243">
        <f>ROUND(E288*J288,2)</f>
        <v>0</v>
      </c>
      <c r="L288" s="243">
        <v>21</v>
      </c>
      <c r="M288" s="243">
        <f>G288*(1+L288/100)</f>
        <v>0</v>
      </c>
      <c r="N288" s="243">
        <v>0</v>
      </c>
      <c r="O288" s="243">
        <f>ROUND(E288*N288,2)</f>
        <v>0</v>
      </c>
      <c r="P288" s="243">
        <v>0</v>
      </c>
      <c r="Q288" s="243">
        <f>ROUND(E288*P288,2)</f>
        <v>0</v>
      </c>
      <c r="R288" s="243"/>
      <c r="S288" s="243" t="s">
        <v>384</v>
      </c>
      <c r="T288" s="244" t="s">
        <v>154</v>
      </c>
      <c r="U288" s="224">
        <v>0</v>
      </c>
      <c r="V288" s="224">
        <f>ROUND(E288*U288,2)</f>
        <v>0</v>
      </c>
      <c r="W288" s="224"/>
      <c r="X288" s="224" t="s">
        <v>155</v>
      </c>
      <c r="Y288" s="214"/>
      <c r="Z288" s="214"/>
      <c r="AA288" s="214"/>
      <c r="AB288" s="214"/>
      <c r="AC288" s="214"/>
      <c r="AD288" s="214"/>
      <c r="AE288" s="214"/>
      <c r="AF288" s="214"/>
      <c r="AG288" s="214" t="s">
        <v>156</v>
      </c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2"/>
      <c r="B289" s="223"/>
      <c r="C289" s="261" t="s">
        <v>159</v>
      </c>
      <c r="D289" s="225"/>
      <c r="E289" s="226"/>
      <c r="F289" s="224"/>
      <c r="G289" s="224"/>
      <c r="H289" s="224"/>
      <c r="I289" s="224"/>
      <c r="J289" s="224"/>
      <c r="K289" s="224"/>
      <c r="L289" s="224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4"/>
      <c r="X289" s="224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160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22"/>
      <c r="B290" s="223"/>
      <c r="C290" s="261" t="s">
        <v>422</v>
      </c>
      <c r="D290" s="225"/>
      <c r="E290" s="226">
        <v>119.8</v>
      </c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24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160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ht="22.5" outlineLevel="1" x14ac:dyDescent="0.2">
      <c r="A291" s="238">
        <v>59</v>
      </c>
      <c r="B291" s="239" t="s">
        <v>423</v>
      </c>
      <c r="C291" s="259" t="s">
        <v>424</v>
      </c>
      <c r="D291" s="240" t="s">
        <v>310</v>
      </c>
      <c r="E291" s="241">
        <v>6.37</v>
      </c>
      <c r="F291" s="242"/>
      <c r="G291" s="243">
        <f>ROUND(E291*F291,2)</f>
        <v>0</v>
      </c>
      <c r="H291" s="242"/>
      <c r="I291" s="243">
        <f>ROUND(E291*H291,2)</f>
        <v>0</v>
      </c>
      <c r="J291" s="242"/>
      <c r="K291" s="243">
        <f>ROUND(E291*J291,2)</f>
        <v>0</v>
      </c>
      <c r="L291" s="243">
        <v>21</v>
      </c>
      <c r="M291" s="243">
        <f>G291*(1+L291/100)</f>
        <v>0</v>
      </c>
      <c r="N291" s="243">
        <v>0.34977000000000003</v>
      </c>
      <c r="O291" s="243">
        <f>ROUND(E291*N291,2)</f>
        <v>2.23</v>
      </c>
      <c r="P291" s="243">
        <v>0</v>
      </c>
      <c r="Q291" s="243">
        <f>ROUND(E291*P291,2)</f>
        <v>0</v>
      </c>
      <c r="R291" s="243" t="s">
        <v>425</v>
      </c>
      <c r="S291" s="243" t="s">
        <v>153</v>
      </c>
      <c r="T291" s="244" t="s">
        <v>154</v>
      </c>
      <c r="U291" s="224">
        <v>0</v>
      </c>
      <c r="V291" s="224">
        <f>ROUND(E291*U291,2)</f>
        <v>0</v>
      </c>
      <c r="W291" s="224"/>
      <c r="X291" s="224" t="s">
        <v>426</v>
      </c>
      <c r="Y291" s="214"/>
      <c r="Z291" s="214"/>
      <c r="AA291" s="214"/>
      <c r="AB291" s="214"/>
      <c r="AC291" s="214"/>
      <c r="AD291" s="214"/>
      <c r="AE291" s="214"/>
      <c r="AF291" s="214"/>
      <c r="AG291" s="214" t="s">
        <v>427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2"/>
      <c r="B292" s="223"/>
      <c r="C292" s="260" t="s">
        <v>428</v>
      </c>
      <c r="D292" s="246"/>
      <c r="E292" s="246"/>
      <c r="F292" s="246"/>
      <c r="G292" s="246"/>
      <c r="H292" s="224"/>
      <c r="I292" s="224"/>
      <c r="J292" s="224"/>
      <c r="K292" s="224"/>
      <c r="L292" s="224"/>
      <c r="M292" s="224"/>
      <c r="N292" s="224"/>
      <c r="O292" s="224"/>
      <c r="P292" s="224"/>
      <c r="Q292" s="224"/>
      <c r="R292" s="224"/>
      <c r="S292" s="224"/>
      <c r="T292" s="224"/>
      <c r="U292" s="224"/>
      <c r="V292" s="224"/>
      <c r="W292" s="224"/>
      <c r="X292" s="224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158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2"/>
      <c r="B293" s="223"/>
      <c r="C293" s="262" t="s">
        <v>429</v>
      </c>
      <c r="D293" s="247"/>
      <c r="E293" s="247"/>
      <c r="F293" s="247"/>
      <c r="G293" s="247"/>
      <c r="H293" s="224"/>
      <c r="I293" s="224"/>
      <c r="J293" s="224"/>
      <c r="K293" s="224"/>
      <c r="L293" s="224"/>
      <c r="M293" s="224"/>
      <c r="N293" s="224"/>
      <c r="O293" s="224"/>
      <c r="P293" s="224"/>
      <c r="Q293" s="224"/>
      <c r="R293" s="224"/>
      <c r="S293" s="224"/>
      <c r="T293" s="224"/>
      <c r="U293" s="224"/>
      <c r="V293" s="224"/>
      <c r="W293" s="224"/>
      <c r="X293" s="224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174</v>
      </c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22"/>
      <c r="B294" s="223"/>
      <c r="C294" s="261" t="s">
        <v>159</v>
      </c>
      <c r="D294" s="225"/>
      <c r="E294" s="226"/>
      <c r="F294" s="224"/>
      <c r="G294" s="224"/>
      <c r="H294" s="224"/>
      <c r="I294" s="224"/>
      <c r="J294" s="224"/>
      <c r="K294" s="224"/>
      <c r="L294" s="224"/>
      <c r="M294" s="224"/>
      <c r="N294" s="224"/>
      <c r="O294" s="224"/>
      <c r="P294" s="224"/>
      <c r="Q294" s="224"/>
      <c r="R294" s="224"/>
      <c r="S294" s="224"/>
      <c r="T294" s="224"/>
      <c r="U294" s="224"/>
      <c r="V294" s="224"/>
      <c r="W294" s="224"/>
      <c r="X294" s="224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160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22"/>
      <c r="B295" s="223"/>
      <c r="C295" s="261" t="s">
        <v>430</v>
      </c>
      <c r="D295" s="225"/>
      <c r="E295" s="226">
        <v>6.37</v>
      </c>
      <c r="F295" s="224"/>
      <c r="G295" s="224"/>
      <c r="H295" s="224"/>
      <c r="I295" s="224"/>
      <c r="J295" s="224"/>
      <c r="K295" s="224"/>
      <c r="L295" s="224"/>
      <c r="M295" s="224"/>
      <c r="N295" s="224"/>
      <c r="O295" s="224"/>
      <c r="P295" s="224"/>
      <c r="Q295" s="224"/>
      <c r="R295" s="224"/>
      <c r="S295" s="224"/>
      <c r="T295" s="224"/>
      <c r="U295" s="224"/>
      <c r="V295" s="224"/>
      <c r="W295" s="224"/>
      <c r="X295" s="224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160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x14ac:dyDescent="0.2">
      <c r="A296" s="232" t="s">
        <v>147</v>
      </c>
      <c r="B296" s="233" t="s">
        <v>95</v>
      </c>
      <c r="C296" s="258" t="s">
        <v>96</v>
      </c>
      <c r="D296" s="234"/>
      <c r="E296" s="235"/>
      <c r="F296" s="236"/>
      <c r="G296" s="236">
        <f>SUMIF(AG297:AG302,"&lt;&gt;NOR",G297:G302)</f>
        <v>0</v>
      </c>
      <c r="H296" s="236"/>
      <c r="I296" s="236">
        <f>SUM(I297:I302)</f>
        <v>0</v>
      </c>
      <c r="J296" s="236"/>
      <c r="K296" s="236">
        <f>SUM(K297:K302)</f>
        <v>0</v>
      </c>
      <c r="L296" s="236"/>
      <c r="M296" s="236">
        <f>SUM(M297:M302)</f>
        <v>0</v>
      </c>
      <c r="N296" s="236"/>
      <c r="O296" s="236">
        <f>SUM(O297:O302)</f>
        <v>0.22</v>
      </c>
      <c r="P296" s="236"/>
      <c r="Q296" s="236">
        <f>SUM(Q297:Q302)</f>
        <v>0</v>
      </c>
      <c r="R296" s="236"/>
      <c r="S296" s="236"/>
      <c r="T296" s="237"/>
      <c r="U296" s="231"/>
      <c r="V296" s="231">
        <f>SUM(V297:V302)</f>
        <v>32.39</v>
      </c>
      <c r="W296" s="231"/>
      <c r="X296" s="231"/>
      <c r="AG296" t="s">
        <v>148</v>
      </c>
    </row>
    <row r="297" spans="1:60" outlineLevel="1" x14ac:dyDescent="0.2">
      <c r="A297" s="238">
        <v>60</v>
      </c>
      <c r="B297" s="239" t="s">
        <v>431</v>
      </c>
      <c r="C297" s="259" t="s">
        <v>432</v>
      </c>
      <c r="D297" s="240" t="s">
        <v>178</v>
      </c>
      <c r="E297" s="241">
        <v>183</v>
      </c>
      <c r="F297" s="242"/>
      <c r="G297" s="243">
        <f>ROUND(E297*F297,2)</f>
        <v>0</v>
      </c>
      <c r="H297" s="242"/>
      <c r="I297" s="243">
        <f>ROUND(E297*H297,2)</f>
        <v>0</v>
      </c>
      <c r="J297" s="242"/>
      <c r="K297" s="243">
        <f>ROUND(E297*J297,2)</f>
        <v>0</v>
      </c>
      <c r="L297" s="243">
        <v>21</v>
      </c>
      <c r="M297" s="243">
        <f>G297*(1+L297/100)</f>
        <v>0</v>
      </c>
      <c r="N297" s="243">
        <v>1.2099999999999999E-3</v>
      </c>
      <c r="O297" s="243">
        <f>ROUND(E297*N297,2)</f>
        <v>0.22</v>
      </c>
      <c r="P297" s="243">
        <v>0</v>
      </c>
      <c r="Q297" s="243">
        <f>ROUND(E297*P297,2)</f>
        <v>0</v>
      </c>
      <c r="R297" s="243" t="s">
        <v>433</v>
      </c>
      <c r="S297" s="243" t="s">
        <v>153</v>
      </c>
      <c r="T297" s="244" t="s">
        <v>154</v>
      </c>
      <c r="U297" s="224">
        <v>0.17699999999999999</v>
      </c>
      <c r="V297" s="224">
        <f>ROUND(E297*U297,2)</f>
        <v>32.39</v>
      </c>
      <c r="W297" s="224"/>
      <c r="X297" s="224" t="s">
        <v>155</v>
      </c>
      <c r="Y297" s="214"/>
      <c r="Z297" s="214"/>
      <c r="AA297" s="214"/>
      <c r="AB297" s="214"/>
      <c r="AC297" s="214"/>
      <c r="AD297" s="214"/>
      <c r="AE297" s="214"/>
      <c r="AF297" s="214"/>
      <c r="AG297" s="214" t="s">
        <v>156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2"/>
      <c r="B298" s="223"/>
      <c r="C298" s="261" t="s">
        <v>159</v>
      </c>
      <c r="D298" s="225"/>
      <c r="E298" s="226"/>
      <c r="F298" s="224"/>
      <c r="G298" s="224"/>
      <c r="H298" s="224"/>
      <c r="I298" s="224"/>
      <c r="J298" s="224"/>
      <c r="K298" s="224"/>
      <c r="L298" s="224"/>
      <c r="M298" s="224"/>
      <c r="N298" s="224"/>
      <c r="O298" s="224"/>
      <c r="P298" s="224"/>
      <c r="Q298" s="224"/>
      <c r="R298" s="224"/>
      <c r="S298" s="224"/>
      <c r="T298" s="224"/>
      <c r="U298" s="224"/>
      <c r="V298" s="224"/>
      <c r="W298" s="224"/>
      <c r="X298" s="224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160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22"/>
      <c r="B299" s="223"/>
      <c r="C299" s="261" t="s">
        <v>434</v>
      </c>
      <c r="D299" s="225"/>
      <c r="E299" s="226">
        <v>9.4</v>
      </c>
      <c r="F299" s="224"/>
      <c r="G299" s="224"/>
      <c r="H299" s="224"/>
      <c r="I299" s="224"/>
      <c r="J299" s="224"/>
      <c r="K299" s="224"/>
      <c r="L299" s="224"/>
      <c r="M299" s="224"/>
      <c r="N299" s="224"/>
      <c r="O299" s="224"/>
      <c r="P299" s="224"/>
      <c r="Q299" s="224"/>
      <c r="R299" s="224"/>
      <c r="S299" s="224"/>
      <c r="T299" s="224"/>
      <c r="U299" s="224"/>
      <c r="V299" s="224"/>
      <c r="W299" s="224"/>
      <c r="X299" s="224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160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22"/>
      <c r="B300" s="223"/>
      <c r="C300" s="261" t="s">
        <v>422</v>
      </c>
      <c r="D300" s="225"/>
      <c r="E300" s="226">
        <v>119.8</v>
      </c>
      <c r="F300" s="224"/>
      <c r="G300" s="224"/>
      <c r="H300" s="224"/>
      <c r="I300" s="224"/>
      <c r="J300" s="224"/>
      <c r="K300" s="224"/>
      <c r="L300" s="224"/>
      <c r="M300" s="224"/>
      <c r="N300" s="224"/>
      <c r="O300" s="224"/>
      <c r="P300" s="224"/>
      <c r="Q300" s="224"/>
      <c r="R300" s="224"/>
      <c r="S300" s="224"/>
      <c r="T300" s="224"/>
      <c r="U300" s="224"/>
      <c r="V300" s="224"/>
      <c r="W300" s="224"/>
      <c r="X300" s="224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160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22"/>
      <c r="B301" s="223"/>
      <c r="C301" s="261" t="s">
        <v>385</v>
      </c>
      <c r="D301" s="225"/>
      <c r="E301" s="226">
        <v>47.3</v>
      </c>
      <c r="F301" s="224"/>
      <c r="G301" s="224"/>
      <c r="H301" s="224"/>
      <c r="I301" s="224"/>
      <c r="J301" s="224"/>
      <c r="K301" s="224"/>
      <c r="L301" s="224"/>
      <c r="M301" s="224"/>
      <c r="N301" s="224"/>
      <c r="O301" s="224"/>
      <c r="P301" s="224"/>
      <c r="Q301" s="224"/>
      <c r="R301" s="224"/>
      <c r="S301" s="224"/>
      <c r="T301" s="224"/>
      <c r="U301" s="224"/>
      <c r="V301" s="224"/>
      <c r="W301" s="224"/>
      <c r="X301" s="224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160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22"/>
      <c r="B302" s="223"/>
      <c r="C302" s="261" t="s">
        <v>386</v>
      </c>
      <c r="D302" s="225"/>
      <c r="E302" s="226">
        <v>6.5</v>
      </c>
      <c r="F302" s="224"/>
      <c r="G302" s="224"/>
      <c r="H302" s="224"/>
      <c r="I302" s="224"/>
      <c r="J302" s="224"/>
      <c r="K302" s="224"/>
      <c r="L302" s="224"/>
      <c r="M302" s="224"/>
      <c r="N302" s="224"/>
      <c r="O302" s="224"/>
      <c r="P302" s="224"/>
      <c r="Q302" s="224"/>
      <c r="R302" s="224"/>
      <c r="S302" s="224"/>
      <c r="T302" s="224"/>
      <c r="U302" s="224"/>
      <c r="V302" s="224"/>
      <c r="W302" s="224"/>
      <c r="X302" s="224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160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x14ac:dyDescent="0.2">
      <c r="A303" s="232" t="s">
        <v>147</v>
      </c>
      <c r="B303" s="233" t="s">
        <v>97</v>
      </c>
      <c r="C303" s="258" t="s">
        <v>98</v>
      </c>
      <c r="D303" s="234"/>
      <c r="E303" s="235"/>
      <c r="F303" s="236"/>
      <c r="G303" s="236">
        <f>SUMIF(AG304:AG306,"&lt;&gt;NOR",G304:G306)</f>
        <v>0</v>
      </c>
      <c r="H303" s="236"/>
      <c r="I303" s="236">
        <f>SUM(I304:I306)</f>
        <v>0</v>
      </c>
      <c r="J303" s="236"/>
      <c r="K303" s="236">
        <f>SUM(K304:K306)</f>
        <v>0</v>
      </c>
      <c r="L303" s="236"/>
      <c r="M303" s="236">
        <f>SUM(M304:M306)</f>
        <v>0</v>
      </c>
      <c r="N303" s="236"/>
      <c r="O303" s="236">
        <f>SUM(O304:O306)</f>
        <v>0.01</v>
      </c>
      <c r="P303" s="236"/>
      <c r="Q303" s="236">
        <f>SUM(Q304:Q306)</f>
        <v>0</v>
      </c>
      <c r="R303" s="236"/>
      <c r="S303" s="236"/>
      <c r="T303" s="237"/>
      <c r="U303" s="231"/>
      <c r="V303" s="231">
        <f>SUM(V304:V306)</f>
        <v>69.239999999999995</v>
      </c>
      <c r="W303" s="231"/>
      <c r="X303" s="231"/>
      <c r="AG303" t="s">
        <v>148</v>
      </c>
    </row>
    <row r="304" spans="1:60" ht="56.25" outlineLevel="1" x14ac:dyDescent="0.2">
      <c r="A304" s="238">
        <v>61</v>
      </c>
      <c r="B304" s="239" t="s">
        <v>435</v>
      </c>
      <c r="C304" s="259" t="s">
        <v>436</v>
      </c>
      <c r="D304" s="240" t="s">
        <v>178</v>
      </c>
      <c r="E304" s="241">
        <v>224.79</v>
      </c>
      <c r="F304" s="242"/>
      <c r="G304" s="243">
        <f>ROUND(E304*F304,2)</f>
        <v>0</v>
      </c>
      <c r="H304" s="242"/>
      <c r="I304" s="243">
        <f>ROUND(E304*H304,2)</f>
        <v>0</v>
      </c>
      <c r="J304" s="242"/>
      <c r="K304" s="243">
        <f>ROUND(E304*J304,2)</f>
        <v>0</v>
      </c>
      <c r="L304" s="243">
        <v>21</v>
      </c>
      <c r="M304" s="243">
        <f>G304*(1+L304/100)</f>
        <v>0</v>
      </c>
      <c r="N304" s="243">
        <v>4.0000000000000003E-5</v>
      </c>
      <c r="O304" s="243">
        <f>ROUND(E304*N304,2)</f>
        <v>0.01</v>
      </c>
      <c r="P304" s="243">
        <v>0</v>
      </c>
      <c r="Q304" s="243">
        <f>ROUND(E304*P304,2)</f>
        <v>0</v>
      </c>
      <c r="R304" s="243" t="s">
        <v>190</v>
      </c>
      <c r="S304" s="243" t="s">
        <v>153</v>
      </c>
      <c r="T304" s="244" t="s">
        <v>154</v>
      </c>
      <c r="U304" s="224">
        <v>0.308</v>
      </c>
      <c r="V304" s="224">
        <f>ROUND(E304*U304,2)</f>
        <v>69.239999999999995</v>
      </c>
      <c r="W304" s="224"/>
      <c r="X304" s="224" t="s">
        <v>155</v>
      </c>
      <c r="Y304" s="214"/>
      <c r="Z304" s="214"/>
      <c r="AA304" s="214"/>
      <c r="AB304" s="214"/>
      <c r="AC304" s="214"/>
      <c r="AD304" s="214"/>
      <c r="AE304" s="214"/>
      <c r="AF304" s="214"/>
      <c r="AG304" s="214" t="s">
        <v>156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22"/>
      <c r="B305" s="223"/>
      <c r="C305" s="261" t="s">
        <v>159</v>
      </c>
      <c r="D305" s="225"/>
      <c r="E305" s="226"/>
      <c r="F305" s="224"/>
      <c r="G305" s="224"/>
      <c r="H305" s="224"/>
      <c r="I305" s="224"/>
      <c r="J305" s="224"/>
      <c r="K305" s="224"/>
      <c r="L305" s="224"/>
      <c r="M305" s="224"/>
      <c r="N305" s="224"/>
      <c r="O305" s="224"/>
      <c r="P305" s="224"/>
      <c r="Q305" s="224"/>
      <c r="R305" s="224"/>
      <c r="S305" s="224"/>
      <c r="T305" s="224"/>
      <c r="U305" s="224"/>
      <c r="V305" s="224"/>
      <c r="W305" s="224"/>
      <c r="X305" s="224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160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22"/>
      <c r="B306" s="223"/>
      <c r="C306" s="261" t="s">
        <v>437</v>
      </c>
      <c r="D306" s="225"/>
      <c r="E306" s="226">
        <v>224.79</v>
      </c>
      <c r="F306" s="224"/>
      <c r="G306" s="224"/>
      <c r="H306" s="224"/>
      <c r="I306" s="224"/>
      <c r="J306" s="224"/>
      <c r="K306" s="224"/>
      <c r="L306" s="224"/>
      <c r="M306" s="224"/>
      <c r="N306" s="224"/>
      <c r="O306" s="224"/>
      <c r="P306" s="224"/>
      <c r="Q306" s="224"/>
      <c r="R306" s="224"/>
      <c r="S306" s="224"/>
      <c r="T306" s="224"/>
      <c r="U306" s="224"/>
      <c r="V306" s="224"/>
      <c r="W306" s="224"/>
      <c r="X306" s="224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160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x14ac:dyDescent="0.2">
      <c r="A307" s="232" t="s">
        <v>147</v>
      </c>
      <c r="B307" s="233" t="s">
        <v>99</v>
      </c>
      <c r="C307" s="258" t="s">
        <v>100</v>
      </c>
      <c r="D307" s="234"/>
      <c r="E307" s="235"/>
      <c r="F307" s="236"/>
      <c r="G307" s="236">
        <f>SUMIF(AG308:AG313,"&lt;&gt;NOR",G308:G313)</f>
        <v>0</v>
      </c>
      <c r="H307" s="236"/>
      <c r="I307" s="236">
        <f>SUM(I308:I313)</f>
        <v>0</v>
      </c>
      <c r="J307" s="236"/>
      <c r="K307" s="236">
        <f>SUM(K308:K313)</f>
        <v>0</v>
      </c>
      <c r="L307" s="236"/>
      <c r="M307" s="236">
        <f>SUM(M308:M313)</f>
        <v>0</v>
      </c>
      <c r="N307" s="236"/>
      <c r="O307" s="236">
        <f>SUM(O308:O313)</f>
        <v>0</v>
      </c>
      <c r="P307" s="236"/>
      <c r="Q307" s="236">
        <f>SUM(Q308:Q313)</f>
        <v>0</v>
      </c>
      <c r="R307" s="236"/>
      <c r="S307" s="236"/>
      <c r="T307" s="237"/>
      <c r="U307" s="231"/>
      <c r="V307" s="231">
        <f>SUM(V308:V313)</f>
        <v>917.13</v>
      </c>
      <c r="W307" s="231"/>
      <c r="X307" s="231"/>
      <c r="AG307" t="s">
        <v>148</v>
      </c>
    </row>
    <row r="308" spans="1:60" outlineLevel="1" x14ac:dyDescent="0.2">
      <c r="A308" s="238">
        <v>62</v>
      </c>
      <c r="B308" s="239" t="s">
        <v>438</v>
      </c>
      <c r="C308" s="259" t="s">
        <v>439</v>
      </c>
      <c r="D308" s="240" t="s">
        <v>207</v>
      </c>
      <c r="E308" s="241">
        <v>725.57429999999999</v>
      </c>
      <c r="F308" s="242"/>
      <c r="G308" s="243">
        <f>ROUND(E308*F308,2)</f>
        <v>0</v>
      </c>
      <c r="H308" s="242"/>
      <c r="I308" s="243">
        <f>ROUND(E308*H308,2)</f>
        <v>0</v>
      </c>
      <c r="J308" s="242"/>
      <c r="K308" s="243">
        <f>ROUND(E308*J308,2)</f>
        <v>0</v>
      </c>
      <c r="L308" s="243">
        <v>21</v>
      </c>
      <c r="M308" s="243">
        <f>G308*(1+L308/100)</f>
        <v>0</v>
      </c>
      <c r="N308" s="243">
        <v>0</v>
      </c>
      <c r="O308" s="243">
        <f>ROUND(E308*N308,2)</f>
        <v>0</v>
      </c>
      <c r="P308" s="243">
        <v>0</v>
      </c>
      <c r="Q308" s="243">
        <f>ROUND(E308*P308,2)</f>
        <v>0</v>
      </c>
      <c r="R308" s="243" t="s">
        <v>190</v>
      </c>
      <c r="S308" s="243" t="s">
        <v>153</v>
      </c>
      <c r="T308" s="244" t="s">
        <v>154</v>
      </c>
      <c r="U308" s="224">
        <v>1.264</v>
      </c>
      <c r="V308" s="224">
        <f>ROUND(E308*U308,2)</f>
        <v>917.13</v>
      </c>
      <c r="W308" s="224"/>
      <c r="X308" s="224" t="s">
        <v>440</v>
      </c>
      <c r="Y308" s="214"/>
      <c r="Z308" s="214"/>
      <c r="AA308" s="214"/>
      <c r="AB308" s="214"/>
      <c r="AC308" s="214"/>
      <c r="AD308" s="214"/>
      <c r="AE308" s="214"/>
      <c r="AF308" s="214"/>
      <c r="AG308" s="214" t="s">
        <v>441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ht="22.5" outlineLevel="1" x14ac:dyDescent="0.2">
      <c r="A309" s="222"/>
      <c r="B309" s="223"/>
      <c r="C309" s="260" t="s">
        <v>442</v>
      </c>
      <c r="D309" s="246"/>
      <c r="E309" s="246"/>
      <c r="F309" s="246"/>
      <c r="G309" s="246"/>
      <c r="H309" s="224"/>
      <c r="I309" s="224"/>
      <c r="J309" s="224"/>
      <c r="K309" s="224"/>
      <c r="L309" s="224"/>
      <c r="M309" s="224"/>
      <c r="N309" s="224"/>
      <c r="O309" s="224"/>
      <c r="P309" s="224"/>
      <c r="Q309" s="224"/>
      <c r="R309" s="224"/>
      <c r="S309" s="224"/>
      <c r="T309" s="224"/>
      <c r="U309" s="224"/>
      <c r="V309" s="224"/>
      <c r="W309" s="224"/>
      <c r="X309" s="224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158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45" t="str">
        <f>C309</f>
        <v>přesun hmot pro budovy občanské výstavby (JKSO 801), budovy pro bydlení (JKSO 803) budovy pro výrobu a služby (JKSO 812) s nosnou svislou konstrukcí monolitickou betonovou tyčovou nebo plošnou</v>
      </c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2"/>
      <c r="B310" s="223"/>
      <c r="C310" s="261" t="s">
        <v>443</v>
      </c>
      <c r="D310" s="225"/>
      <c r="E310" s="226"/>
      <c r="F310" s="224"/>
      <c r="G310" s="224"/>
      <c r="H310" s="224"/>
      <c r="I310" s="224"/>
      <c r="J310" s="224"/>
      <c r="K310" s="224"/>
      <c r="L310" s="224"/>
      <c r="M310" s="224"/>
      <c r="N310" s="224"/>
      <c r="O310" s="224"/>
      <c r="P310" s="224"/>
      <c r="Q310" s="224"/>
      <c r="R310" s="224"/>
      <c r="S310" s="224"/>
      <c r="T310" s="224"/>
      <c r="U310" s="224"/>
      <c r="V310" s="224"/>
      <c r="W310" s="224"/>
      <c r="X310" s="224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160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ht="22.5" outlineLevel="1" x14ac:dyDescent="0.2">
      <c r="A311" s="222"/>
      <c r="B311" s="223"/>
      <c r="C311" s="261" t="s">
        <v>444</v>
      </c>
      <c r="D311" s="225"/>
      <c r="E311" s="226"/>
      <c r="F311" s="224"/>
      <c r="G311" s="224"/>
      <c r="H311" s="224"/>
      <c r="I311" s="224"/>
      <c r="J311" s="224"/>
      <c r="K311" s="224"/>
      <c r="L311" s="224"/>
      <c r="M311" s="224"/>
      <c r="N311" s="224"/>
      <c r="O311" s="224"/>
      <c r="P311" s="224"/>
      <c r="Q311" s="224"/>
      <c r="R311" s="224"/>
      <c r="S311" s="224"/>
      <c r="T311" s="224"/>
      <c r="U311" s="224"/>
      <c r="V311" s="224"/>
      <c r="W311" s="224"/>
      <c r="X311" s="224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160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22"/>
      <c r="B312" s="223"/>
      <c r="C312" s="261" t="s">
        <v>445</v>
      </c>
      <c r="D312" s="225"/>
      <c r="E312" s="226"/>
      <c r="F312" s="224"/>
      <c r="G312" s="224"/>
      <c r="H312" s="224"/>
      <c r="I312" s="224"/>
      <c r="J312" s="224"/>
      <c r="K312" s="224"/>
      <c r="L312" s="224"/>
      <c r="M312" s="224"/>
      <c r="N312" s="224"/>
      <c r="O312" s="224"/>
      <c r="P312" s="224"/>
      <c r="Q312" s="224"/>
      <c r="R312" s="224"/>
      <c r="S312" s="224"/>
      <c r="T312" s="224"/>
      <c r="U312" s="224"/>
      <c r="V312" s="224"/>
      <c r="W312" s="224"/>
      <c r="X312" s="224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160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22"/>
      <c r="B313" s="223"/>
      <c r="C313" s="261" t="s">
        <v>446</v>
      </c>
      <c r="D313" s="225"/>
      <c r="E313" s="226">
        <v>725.57429999999999</v>
      </c>
      <c r="F313" s="224"/>
      <c r="G313" s="224"/>
      <c r="H313" s="224"/>
      <c r="I313" s="224"/>
      <c r="J313" s="224"/>
      <c r="K313" s="224"/>
      <c r="L313" s="224"/>
      <c r="M313" s="224"/>
      <c r="N313" s="224"/>
      <c r="O313" s="224"/>
      <c r="P313" s="224"/>
      <c r="Q313" s="224"/>
      <c r="R313" s="224"/>
      <c r="S313" s="224"/>
      <c r="T313" s="224"/>
      <c r="U313" s="224"/>
      <c r="V313" s="224"/>
      <c r="W313" s="224"/>
      <c r="X313" s="224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160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x14ac:dyDescent="0.2">
      <c r="A314" s="232" t="s">
        <v>147</v>
      </c>
      <c r="B314" s="233" t="s">
        <v>101</v>
      </c>
      <c r="C314" s="258" t="s">
        <v>102</v>
      </c>
      <c r="D314" s="234"/>
      <c r="E314" s="235"/>
      <c r="F314" s="236"/>
      <c r="G314" s="236">
        <f>SUMIF(AG315:AG433,"&lt;&gt;NOR",G315:G433)</f>
        <v>0</v>
      </c>
      <c r="H314" s="236"/>
      <c r="I314" s="236">
        <f>SUM(I315:I433)</f>
        <v>0</v>
      </c>
      <c r="J314" s="236"/>
      <c r="K314" s="236">
        <f>SUM(K315:K433)</f>
        <v>0</v>
      </c>
      <c r="L314" s="236"/>
      <c r="M314" s="236">
        <f>SUM(M315:M433)</f>
        <v>0</v>
      </c>
      <c r="N314" s="236"/>
      <c r="O314" s="236">
        <f>SUM(O315:O433)</f>
        <v>2.7</v>
      </c>
      <c r="P314" s="236"/>
      <c r="Q314" s="236">
        <f>SUM(Q315:Q433)</f>
        <v>0</v>
      </c>
      <c r="R314" s="236"/>
      <c r="S314" s="236"/>
      <c r="T314" s="237"/>
      <c r="U314" s="231"/>
      <c r="V314" s="231">
        <f>SUM(V315:V433)</f>
        <v>673.81000000000006</v>
      </c>
      <c r="W314" s="231"/>
      <c r="X314" s="231"/>
      <c r="AG314" t="s">
        <v>148</v>
      </c>
    </row>
    <row r="315" spans="1:60" outlineLevel="1" x14ac:dyDescent="0.2">
      <c r="A315" s="238">
        <v>63</v>
      </c>
      <c r="B315" s="239" t="s">
        <v>447</v>
      </c>
      <c r="C315" s="259" t="s">
        <v>448</v>
      </c>
      <c r="D315" s="240" t="s">
        <v>178</v>
      </c>
      <c r="E315" s="241">
        <v>14.661</v>
      </c>
      <c r="F315" s="242"/>
      <c r="G315" s="243">
        <f>ROUND(E315*F315,2)</f>
        <v>0</v>
      </c>
      <c r="H315" s="242"/>
      <c r="I315" s="243">
        <f>ROUND(E315*H315,2)</f>
        <v>0</v>
      </c>
      <c r="J315" s="242"/>
      <c r="K315" s="243">
        <f>ROUND(E315*J315,2)</f>
        <v>0</v>
      </c>
      <c r="L315" s="243">
        <v>21</v>
      </c>
      <c r="M315" s="243">
        <f>G315*(1+L315/100)</f>
        <v>0</v>
      </c>
      <c r="N315" s="243">
        <v>2.1000000000000001E-4</v>
      </c>
      <c r="O315" s="243">
        <f>ROUND(E315*N315,2)</f>
        <v>0</v>
      </c>
      <c r="P315" s="243">
        <v>0</v>
      </c>
      <c r="Q315" s="243">
        <f>ROUND(E315*P315,2)</f>
        <v>0</v>
      </c>
      <c r="R315" s="243" t="s">
        <v>449</v>
      </c>
      <c r="S315" s="243" t="s">
        <v>153</v>
      </c>
      <c r="T315" s="244" t="s">
        <v>154</v>
      </c>
      <c r="U315" s="224">
        <v>9.5000000000000001E-2</v>
      </c>
      <c r="V315" s="224">
        <f>ROUND(E315*U315,2)</f>
        <v>1.39</v>
      </c>
      <c r="W315" s="224"/>
      <c r="X315" s="224" t="s">
        <v>155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156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22"/>
      <c r="B316" s="223"/>
      <c r="C316" s="261" t="s">
        <v>450</v>
      </c>
      <c r="D316" s="225"/>
      <c r="E316" s="226">
        <v>14.661</v>
      </c>
      <c r="F316" s="224"/>
      <c r="G316" s="224"/>
      <c r="H316" s="224"/>
      <c r="I316" s="224"/>
      <c r="J316" s="224"/>
      <c r="K316" s="224"/>
      <c r="L316" s="224"/>
      <c r="M316" s="224"/>
      <c r="N316" s="224"/>
      <c r="O316" s="224"/>
      <c r="P316" s="224"/>
      <c r="Q316" s="224"/>
      <c r="R316" s="224"/>
      <c r="S316" s="224"/>
      <c r="T316" s="224"/>
      <c r="U316" s="224"/>
      <c r="V316" s="224"/>
      <c r="W316" s="224"/>
      <c r="X316" s="224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160</v>
      </c>
      <c r="AH316" s="214">
        <v>5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38">
        <v>64</v>
      </c>
      <c r="B317" s="239" t="s">
        <v>451</v>
      </c>
      <c r="C317" s="259" t="s">
        <v>452</v>
      </c>
      <c r="D317" s="240" t="s">
        <v>178</v>
      </c>
      <c r="E317" s="241">
        <v>14.661</v>
      </c>
      <c r="F317" s="242"/>
      <c r="G317" s="243">
        <f>ROUND(E317*F317,2)</f>
        <v>0</v>
      </c>
      <c r="H317" s="242"/>
      <c r="I317" s="243">
        <f>ROUND(E317*H317,2)</f>
        <v>0</v>
      </c>
      <c r="J317" s="242"/>
      <c r="K317" s="243">
        <f>ROUND(E317*J317,2)</f>
        <v>0</v>
      </c>
      <c r="L317" s="243">
        <v>21</v>
      </c>
      <c r="M317" s="243">
        <f>G317*(1+L317/100)</f>
        <v>0</v>
      </c>
      <c r="N317" s="243">
        <v>3.3999999999999998E-3</v>
      </c>
      <c r="O317" s="243">
        <f>ROUND(E317*N317,2)</f>
        <v>0.05</v>
      </c>
      <c r="P317" s="243">
        <v>0</v>
      </c>
      <c r="Q317" s="243">
        <f>ROUND(E317*P317,2)</f>
        <v>0</v>
      </c>
      <c r="R317" s="243" t="s">
        <v>449</v>
      </c>
      <c r="S317" s="243" t="s">
        <v>153</v>
      </c>
      <c r="T317" s="244" t="s">
        <v>154</v>
      </c>
      <c r="U317" s="224">
        <v>0.38500000000000001</v>
      </c>
      <c r="V317" s="224">
        <f>ROUND(E317*U317,2)</f>
        <v>5.64</v>
      </c>
      <c r="W317" s="224"/>
      <c r="X317" s="224" t="s">
        <v>155</v>
      </c>
      <c r="Y317" s="214"/>
      <c r="Z317" s="214"/>
      <c r="AA317" s="214"/>
      <c r="AB317" s="214"/>
      <c r="AC317" s="214"/>
      <c r="AD317" s="214"/>
      <c r="AE317" s="214"/>
      <c r="AF317" s="214"/>
      <c r="AG317" s="214" t="s">
        <v>156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22"/>
      <c r="B318" s="223"/>
      <c r="C318" s="264" t="s">
        <v>453</v>
      </c>
      <c r="D318" s="248"/>
      <c r="E318" s="248"/>
      <c r="F318" s="248"/>
      <c r="G318" s="248"/>
      <c r="H318" s="224"/>
      <c r="I318" s="224"/>
      <c r="J318" s="224"/>
      <c r="K318" s="224"/>
      <c r="L318" s="224"/>
      <c r="M318" s="224"/>
      <c r="N318" s="224"/>
      <c r="O318" s="224"/>
      <c r="P318" s="224"/>
      <c r="Q318" s="224"/>
      <c r="R318" s="224"/>
      <c r="S318" s="224"/>
      <c r="T318" s="224"/>
      <c r="U318" s="224"/>
      <c r="V318" s="224"/>
      <c r="W318" s="224"/>
      <c r="X318" s="224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174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22"/>
      <c r="B319" s="223"/>
      <c r="C319" s="261" t="s">
        <v>159</v>
      </c>
      <c r="D319" s="225"/>
      <c r="E319" s="226"/>
      <c r="F319" s="224"/>
      <c r="G319" s="224"/>
      <c r="H319" s="224"/>
      <c r="I319" s="224"/>
      <c r="J319" s="224"/>
      <c r="K319" s="224"/>
      <c r="L319" s="224"/>
      <c r="M319" s="224"/>
      <c r="N319" s="224"/>
      <c r="O319" s="224"/>
      <c r="P319" s="224"/>
      <c r="Q319" s="224"/>
      <c r="R319" s="224"/>
      <c r="S319" s="224"/>
      <c r="T319" s="224"/>
      <c r="U319" s="224"/>
      <c r="V319" s="224"/>
      <c r="W319" s="224"/>
      <c r="X319" s="224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160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2"/>
      <c r="B320" s="223"/>
      <c r="C320" s="261" t="s">
        <v>454</v>
      </c>
      <c r="D320" s="225"/>
      <c r="E320" s="226">
        <v>14.661</v>
      </c>
      <c r="F320" s="224"/>
      <c r="G320" s="224"/>
      <c r="H320" s="224"/>
      <c r="I320" s="224"/>
      <c r="J320" s="224"/>
      <c r="K320" s="224"/>
      <c r="L320" s="224"/>
      <c r="M320" s="224"/>
      <c r="N320" s="224"/>
      <c r="O320" s="224"/>
      <c r="P320" s="224"/>
      <c r="Q320" s="224"/>
      <c r="R320" s="224"/>
      <c r="S320" s="224"/>
      <c r="T320" s="224"/>
      <c r="U320" s="224"/>
      <c r="V320" s="224"/>
      <c r="W320" s="224"/>
      <c r="X320" s="224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160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ht="22.5" outlineLevel="1" x14ac:dyDescent="0.2">
      <c r="A321" s="238">
        <v>65</v>
      </c>
      <c r="B321" s="239" t="s">
        <v>455</v>
      </c>
      <c r="C321" s="259" t="s">
        <v>456</v>
      </c>
      <c r="D321" s="240" t="s">
        <v>310</v>
      </c>
      <c r="E321" s="241">
        <v>24.42</v>
      </c>
      <c r="F321" s="242"/>
      <c r="G321" s="243">
        <f>ROUND(E321*F321,2)</f>
        <v>0</v>
      </c>
      <c r="H321" s="242"/>
      <c r="I321" s="243">
        <f>ROUND(E321*H321,2)</f>
        <v>0</v>
      </c>
      <c r="J321" s="242"/>
      <c r="K321" s="243">
        <f>ROUND(E321*J321,2)</f>
        <v>0</v>
      </c>
      <c r="L321" s="243">
        <v>21</v>
      </c>
      <c r="M321" s="243">
        <f>G321*(1+L321/100)</f>
        <v>0</v>
      </c>
      <c r="N321" s="243">
        <v>2.9E-4</v>
      </c>
      <c r="O321" s="243">
        <f>ROUND(E321*N321,2)</f>
        <v>0.01</v>
      </c>
      <c r="P321" s="243">
        <v>0</v>
      </c>
      <c r="Q321" s="243">
        <f>ROUND(E321*P321,2)</f>
        <v>0</v>
      </c>
      <c r="R321" s="243" t="s">
        <v>449</v>
      </c>
      <c r="S321" s="243" t="s">
        <v>153</v>
      </c>
      <c r="T321" s="244" t="s">
        <v>154</v>
      </c>
      <c r="U321" s="224">
        <v>0.11</v>
      </c>
      <c r="V321" s="224">
        <f>ROUND(E321*U321,2)</f>
        <v>2.69</v>
      </c>
      <c r="W321" s="224"/>
      <c r="X321" s="224" t="s">
        <v>155</v>
      </c>
      <c r="Y321" s="214"/>
      <c r="Z321" s="214"/>
      <c r="AA321" s="214"/>
      <c r="AB321" s="214"/>
      <c r="AC321" s="214"/>
      <c r="AD321" s="214"/>
      <c r="AE321" s="214"/>
      <c r="AF321" s="214"/>
      <c r="AG321" s="214" t="s">
        <v>156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22"/>
      <c r="B322" s="223"/>
      <c r="C322" s="261" t="s">
        <v>159</v>
      </c>
      <c r="D322" s="225"/>
      <c r="E322" s="226"/>
      <c r="F322" s="224"/>
      <c r="G322" s="224"/>
      <c r="H322" s="224"/>
      <c r="I322" s="224"/>
      <c r="J322" s="224"/>
      <c r="K322" s="224"/>
      <c r="L322" s="224"/>
      <c r="M322" s="224"/>
      <c r="N322" s="224"/>
      <c r="O322" s="224"/>
      <c r="P322" s="224"/>
      <c r="Q322" s="224"/>
      <c r="R322" s="224"/>
      <c r="S322" s="224"/>
      <c r="T322" s="224"/>
      <c r="U322" s="224"/>
      <c r="V322" s="224"/>
      <c r="W322" s="224"/>
      <c r="X322" s="224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160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22"/>
      <c r="B323" s="223"/>
      <c r="C323" s="261" t="s">
        <v>457</v>
      </c>
      <c r="D323" s="225"/>
      <c r="E323" s="226">
        <v>24.42</v>
      </c>
      <c r="F323" s="224"/>
      <c r="G323" s="224"/>
      <c r="H323" s="224"/>
      <c r="I323" s="224"/>
      <c r="J323" s="224"/>
      <c r="K323" s="224"/>
      <c r="L323" s="224"/>
      <c r="M323" s="224"/>
      <c r="N323" s="224"/>
      <c r="O323" s="224"/>
      <c r="P323" s="224"/>
      <c r="Q323" s="224"/>
      <c r="R323" s="224"/>
      <c r="S323" s="224"/>
      <c r="T323" s="224"/>
      <c r="U323" s="224"/>
      <c r="V323" s="224"/>
      <c r="W323" s="224"/>
      <c r="X323" s="224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160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ht="22.5" outlineLevel="1" x14ac:dyDescent="0.2">
      <c r="A324" s="238">
        <v>66</v>
      </c>
      <c r="B324" s="239" t="s">
        <v>458</v>
      </c>
      <c r="C324" s="259" t="s">
        <v>459</v>
      </c>
      <c r="D324" s="240" t="s">
        <v>272</v>
      </c>
      <c r="E324" s="241">
        <v>4</v>
      </c>
      <c r="F324" s="242"/>
      <c r="G324" s="243">
        <f>ROUND(E324*F324,2)</f>
        <v>0</v>
      </c>
      <c r="H324" s="242"/>
      <c r="I324" s="243">
        <f>ROUND(E324*H324,2)</f>
        <v>0</v>
      </c>
      <c r="J324" s="242"/>
      <c r="K324" s="243">
        <f>ROUND(E324*J324,2)</f>
        <v>0</v>
      </c>
      <c r="L324" s="243">
        <v>21</v>
      </c>
      <c r="M324" s="243">
        <f>G324*(1+L324/100)</f>
        <v>0</v>
      </c>
      <c r="N324" s="243">
        <v>1.1E-4</v>
      </c>
      <c r="O324" s="243">
        <f>ROUND(E324*N324,2)</f>
        <v>0</v>
      </c>
      <c r="P324" s="243">
        <v>0</v>
      </c>
      <c r="Q324" s="243">
        <f>ROUND(E324*P324,2)</f>
        <v>0</v>
      </c>
      <c r="R324" s="243" t="s">
        <v>449</v>
      </c>
      <c r="S324" s="243" t="s">
        <v>153</v>
      </c>
      <c r="T324" s="244" t="s">
        <v>154</v>
      </c>
      <c r="U324" s="224">
        <v>6.7000000000000004E-2</v>
      </c>
      <c r="V324" s="224">
        <f>ROUND(E324*U324,2)</f>
        <v>0.27</v>
      </c>
      <c r="W324" s="224"/>
      <c r="X324" s="224" t="s">
        <v>155</v>
      </c>
      <c r="Y324" s="214"/>
      <c r="Z324" s="214"/>
      <c r="AA324" s="214"/>
      <c r="AB324" s="214"/>
      <c r="AC324" s="214"/>
      <c r="AD324" s="214"/>
      <c r="AE324" s="214"/>
      <c r="AF324" s="214"/>
      <c r="AG324" s="214" t="s">
        <v>156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22"/>
      <c r="B325" s="223"/>
      <c r="C325" s="261" t="s">
        <v>159</v>
      </c>
      <c r="D325" s="225"/>
      <c r="E325" s="226"/>
      <c r="F325" s="224"/>
      <c r="G325" s="224"/>
      <c r="H325" s="224"/>
      <c r="I325" s="224"/>
      <c r="J325" s="224"/>
      <c r="K325" s="224"/>
      <c r="L325" s="224"/>
      <c r="M325" s="224"/>
      <c r="N325" s="224"/>
      <c r="O325" s="224"/>
      <c r="P325" s="224"/>
      <c r="Q325" s="224"/>
      <c r="R325" s="224"/>
      <c r="S325" s="224"/>
      <c r="T325" s="224"/>
      <c r="U325" s="224"/>
      <c r="V325" s="224"/>
      <c r="W325" s="224"/>
      <c r="X325" s="224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160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22"/>
      <c r="B326" s="223"/>
      <c r="C326" s="261" t="s">
        <v>460</v>
      </c>
      <c r="D326" s="225"/>
      <c r="E326" s="226">
        <v>4</v>
      </c>
      <c r="F326" s="224"/>
      <c r="G326" s="224"/>
      <c r="H326" s="224"/>
      <c r="I326" s="224"/>
      <c r="J326" s="224"/>
      <c r="K326" s="224"/>
      <c r="L326" s="224"/>
      <c r="M326" s="224"/>
      <c r="N326" s="224"/>
      <c r="O326" s="224"/>
      <c r="P326" s="224"/>
      <c r="Q326" s="224"/>
      <c r="R326" s="224"/>
      <c r="S326" s="224"/>
      <c r="T326" s="224"/>
      <c r="U326" s="224"/>
      <c r="V326" s="224"/>
      <c r="W326" s="224"/>
      <c r="X326" s="224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160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ht="22.5" outlineLevel="1" x14ac:dyDescent="0.2">
      <c r="A327" s="238">
        <v>67</v>
      </c>
      <c r="B327" s="239" t="s">
        <v>461</v>
      </c>
      <c r="C327" s="259" t="s">
        <v>462</v>
      </c>
      <c r="D327" s="240" t="s">
        <v>310</v>
      </c>
      <c r="E327" s="241">
        <v>0.8</v>
      </c>
      <c r="F327" s="242"/>
      <c r="G327" s="243">
        <f>ROUND(E327*F327,2)</f>
        <v>0</v>
      </c>
      <c r="H327" s="242"/>
      <c r="I327" s="243">
        <f>ROUND(E327*H327,2)</f>
        <v>0</v>
      </c>
      <c r="J327" s="242"/>
      <c r="K327" s="243">
        <f>ROUND(E327*J327,2)</f>
        <v>0</v>
      </c>
      <c r="L327" s="243">
        <v>21</v>
      </c>
      <c r="M327" s="243">
        <f>G327*(1+L327/100)</f>
        <v>0</v>
      </c>
      <c r="N327" s="243">
        <v>2.9E-4</v>
      </c>
      <c r="O327" s="243">
        <f>ROUND(E327*N327,2)</f>
        <v>0</v>
      </c>
      <c r="P327" s="243">
        <v>0</v>
      </c>
      <c r="Q327" s="243">
        <f>ROUND(E327*P327,2)</f>
        <v>0</v>
      </c>
      <c r="R327" s="243" t="s">
        <v>449</v>
      </c>
      <c r="S327" s="243" t="s">
        <v>153</v>
      </c>
      <c r="T327" s="244" t="s">
        <v>154</v>
      </c>
      <c r="U327" s="224">
        <v>0.14000000000000001</v>
      </c>
      <c r="V327" s="224">
        <f>ROUND(E327*U327,2)</f>
        <v>0.11</v>
      </c>
      <c r="W327" s="224"/>
      <c r="X327" s="224" t="s">
        <v>155</v>
      </c>
      <c r="Y327" s="214"/>
      <c r="Z327" s="214"/>
      <c r="AA327" s="214"/>
      <c r="AB327" s="214"/>
      <c r="AC327" s="214"/>
      <c r="AD327" s="214"/>
      <c r="AE327" s="214"/>
      <c r="AF327" s="214"/>
      <c r="AG327" s="214" t="s">
        <v>156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22"/>
      <c r="B328" s="223"/>
      <c r="C328" s="261" t="s">
        <v>159</v>
      </c>
      <c r="D328" s="225"/>
      <c r="E328" s="226"/>
      <c r="F328" s="224"/>
      <c r="G328" s="224"/>
      <c r="H328" s="224"/>
      <c r="I328" s="224"/>
      <c r="J328" s="224"/>
      <c r="K328" s="224"/>
      <c r="L328" s="224"/>
      <c r="M328" s="224"/>
      <c r="N328" s="224"/>
      <c r="O328" s="224"/>
      <c r="P328" s="224"/>
      <c r="Q328" s="224"/>
      <c r="R328" s="224"/>
      <c r="S328" s="224"/>
      <c r="T328" s="224"/>
      <c r="U328" s="224"/>
      <c r="V328" s="224"/>
      <c r="W328" s="224"/>
      <c r="X328" s="224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160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22"/>
      <c r="B329" s="223"/>
      <c r="C329" s="261" t="s">
        <v>463</v>
      </c>
      <c r="D329" s="225"/>
      <c r="E329" s="226">
        <v>0.8</v>
      </c>
      <c r="F329" s="224"/>
      <c r="G329" s="224"/>
      <c r="H329" s="224"/>
      <c r="I329" s="224"/>
      <c r="J329" s="224"/>
      <c r="K329" s="224"/>
      <c r="L329" s="224"/>
      <c r="M329" s="224"/>
      <c r="N329" s="224"/>
      <c r="O329" s="224"/>
      <c r="P329" s="224"/>
      <c r="Q329" s="224"/>
      <c r="R329" s="224"/>
      <c r="S329" s="224"/>
      <c r="T329" s="224"/>
      <c r="U329" s="224"/>
      <c r="V329" s="224"/>
      <c r="W329" s="224"/>
      <c r="X329" s="224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160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38">
        <v>68</v>
      </c>
      <c r="B330" s="239" t="s">
        <v>464</v>
      </c>
      <c r="C330" s="259" t="s">
        <v>465</v>
      </c>
      <c r="D330" s="240" t="s">
        <v>178</v>
      </c>
      <c r="E330" s="241">
        <v>453.28</v>
      </c>
      <c r="F330" s="242"/>
      <c r="G330" s="243">
        <f>ROUND(E330*F330,2)</f>
        <v>0</v>
      </c>
      <c r="H330" s="242"/>
      <c r="I330" s="243">
        <f>ROUND(E330*H330,2)</f>
        <v>0</v>
      </c>
      <c r="J330" s="242"/>
      <c r="K330" s="243">
        <f>ROUND(E330*J330,2)</f>
        <v>0</v>
      </c>
      <c r="L330" s="243">
        <v>21</v>
      </c>
      <c r="M330" s="243">
        <f>G330*(1+L330/100)</f>
        <v>0</v>
      </c>
      <c r="N330" s="243">
        <v>0</v>
      </c>
      <c r="O330" s="243">
        <f>ROUND(E330*N330,2)</f>
        <v>0</v>
      </c>
      <c r="P330" s="243">
        <v>0</v>
      </c>
      <c r="Q330" s="243">
        <f>ROUND(E330*P330,2)</f>
        <v>0</v>
      </c>
      <c r="R330" s="243" t="s">
        <v>449</v>
      </c>
      <c r="S330" s="243" t="s">
        <v>153</v>
      </c>
      <c r="T330" s="244" t="s">
        <v>154</v>
      </c>
      <c r="U330" s="224">
        <v>0.36</v>
      </c>
      <c r="V330" s="224">
        <f>ROUND(E330*U330,2)</f>
        <v>163.18</v>
      </c>
      <c r="W330" s="224"/>
      <c r="X330" s="224" t="s">
        <v>155</v>
      </c>
      <c r="Y330" s="214"/>
      <c r="Z330" s="214"/>
      <c r="AA330" s="214"/>
      <c r="AB330" s="214"/>
      <c r="AC330" s="214"/>
      <c r="AD330" s="214"/>
      <c r="AE330" s="214"/>
      <c r="AF330" s="214"/>
      <c r="AG330" s="214" t="s">
        <v>156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22"/>
      <c r="B331" s="223"/>
      <c r="C331" s="261" t="s">
        <v>159</v>
      </c>
      <c r="D331" s="225"/>
      <c r="E331" s="226"/>
      <c r="F331" s="224"/>
      <c r="G331" s="224"/>
      <c r="H331" s="224"/>
      <c r="I331" s="224"/>
      <c r="J331" s="224"/>
      <c r="K331" s="224"/>
      <c r="L331" s="224"/>
      <c r="M331" s="224"/>
      <c r="N331" s="224"/>
      <c r="O331" s="224"/>
      <c r="P331" s="224"/>
      <c r="Q331" s="224"/>
      <c r="R331" s="224"/>
      <c r="S331" s="224"/>
      <c r="T331" s="224"/>
      <c r="U331" s="224"/>
      <c r="V331" s="224"/>
      <c r="W331" s="224"/>
      <c r="X331" s="224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160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22"/>
      <c r="B332" s="223"/>
      <c r="C332" s="261" t="s">
        <v>466</v>
      </c>
      <c r="D332" s="225"/>
      <c r="E332" s="226">
        <v>450.85</v>
      </c>
      <c r="F332" s="224"/>
      <c r="G332" s="224"/>
      <c r="H332" s="224"/>
      <c r="I332" s="224"/>
      <c r="J332" s="224"/>
      <c r="K332" s="224"/>
      <c r="L332" s="224"/>
      <c r="M332" s="224"/>
      <c r="N332" s="224"/>
      <c r="O332" s="224"/>
      <c r="P332" s="224"/>
      <c r="Q332" s="224"/>
      <c r="R332" s="224"/>
      <c r="S332" s="224"/>
      <c r="T332" s="224"/>
      <c r="U332" s="224"/>
      <c r="V332" s="224"/>
      <c r="W332" s="224"/>
      <c r="X332" s="224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160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22"/>
      <c r="B333" s="223"/>
      <c r="C333" s="261" t="s">
        <v>467</v>
      </c>
      <c r="D333" s="225"/>
      <c r="E333" s="226">
        <v>2.4300000000000002</v>
      </c>
      <c r="F333" s="224"/>
      <c r="G333" s="224"/>
      <c r="H333" s="224"/>
      <c r="I333" s="224"/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24"/>
      <c r="U333" s="224"/>
      <c r="V333" s="224"/>
      <c r="W333" s="224"/>
      <c r="X333" s="224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160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8">
        <v>69</v>
      </c>
      <c r="B334" s="239" t="s">
        <v>468</v>
      </c>
      <c r="C334" s="259" t="s">
        <v>469</v>
      </c>
      <c r="D334" s="240" t="s">
        <v>178</v>
      </c>
      <c r="E334" s="241">
        <v>626.05499999999995</v>
      </c>
      <c r="F334" s="242"/>
      <c r="G334" s="243">
        <f>ROUND(E334*F334,2)</f>
        <v>0</v>
      </c>
      <c r="H334" s="242"/>
      <c r="I334" s="243">
        <f>ROUND(E334*H334,2)</f>
        <v>0</v>
      </c>
      <c r="J334" s="242"/>
      <c r="K334" s="243">
        <f>ROUND(E334*J334,2)</f>
        <v>0</v>
      </c>
      <c r="L334" s="243">
        <v>21</v>
      </c>
      <c r="M334" s="243">
        <f>G334*(1+L334/100)</f>
        <v>0</v>
      </c>
      <c r="N334" s="243">
        <v>1.7000000000000001E-4</v>
      </c>
      <c r="O334" s="243">
        <f>ROUND(E334*N334,2)</f>
        <v>0.11</v>
      </c>
      <c r="P334" s="243">
        <v>0</v>
      </c>
      <c r="Q334" s="243">
        <f>ROUND(E334*P334,2)</f>
        <v>0</v>
      </c>
      <c r="R334" s="243" t="s">
        <v>449</v>
      </c>
      <c r="S334" s="243" t="s">
        <v>153</v>
      </c>
      <c r="T334" s="244" t="s">
        <v>154</v>
      </c>
      <c r="U334" s="224">
        <v>0.45600000000000002</v>
      </c>
      <c r="V334" s="224">
        <f>ROUND(E334*U334,2)</f>
        <v>285.48</v>
      </c>
      <c r="W334" s="224"/>
      <c r="X334" s="224" t="s">
        <v>155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156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22"/>
      <c r="B335" s="223"/>
      <c r="C335" s="261" t="s">
        <v>159</v>
      </c>
      <c r="D335" s="225"/>
      <c r="E335" s="226"/>
      <c r="F335" s="224"/>
      <c r="G335" s="224"/>
      <c r="H335" s="224"/>
      <c r="I335" s="224"/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24"/>
      <c r="U335" s="224"/>
      <c r="V335" s="224"/>
      <c r="W335" s="224"/>
      <c r="X335" s="224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160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22"/>
      <c r="B336" s="223"/>
      <c r="C336" s="261" t="s">
        <v>470</v>
      </c>
      <c r="D336" s="225"/>
      <c r="E336" s="226">
        <v>612.31200000000001</v>
      </c>
      <c r="F336" s="224"/>
      <c r="G336" s="224"/>
      <c r="H336" s="224"/>
      <c r="I336" s="224"/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24"/>
      <c r="U336" s="224"/>
      <c r="V336" s="224"/>
      <c r="W336" s="224"/>
      <c r="X336" s="224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160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 x14ac:dyDescent="0.2">
      <c r="A337" s="222"/>
      <c r="B337" s="223"/>
      <c r="C337" s="261" t="s">
        <v>471</v>
      </c>
      <c r="D337" s="225"/>
      <c r="E337" s="226">
        <v>13.1625</v>
      </c>
      <c r="F337" s="224"/>
      <c r="G337" s="224"/>
      <c r="H337" s="224"/>
      <c r="I337" s="224"/>
      <c r="J337" s="224"/>
      <c r="K337" s="224"/>
      <c r="L337" s="224"/>
      <c r="M337" s="224"/>
      <c r="N337" s="224"/>
      <c r="O337" s="224"/>
      <c r="P337" s="224"/>
      <c r="Q337" s="224"/>
      <c r="R337" s="224"/>
      <c r="S337" s="224"/>
      <c r="T337" s="224"/>
      <c r="U337" s="224"/>
      <c r="V337" s="224"/>
      <c r="W337" s="224"/>
      <c r="X337" s="224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160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22"/>
      <c r="B338" s="223"/>
      <c r="C338" s="261" t="s">
        <v>472</v>
      </c>
      <c r="D338" s="225"/>
      <c r="E338" s="226">
        <v>0.58050000000000002</v>
      </c>
      <c r="F338" s="224"/>
      <c r="G338" s="224"/>
      <c r="H338" s="224"/>
      <c r="I338" s="224"/>
      <c r="J338" s="224"/>
      <c r="K338" s="224"/>
      <c r="L338" s="224"/>
      <c r="M338" s="224"/>
      <c r="N338" s="224"/>
      <c r="O338" s="224"/>
      <c r="P338" s="224"/>
      <c r="Q338" s="224"/>
      <c r="R338" s="224"/>
      <c r="S338" s="224"/>
      <c r="T338" s="224"/>
      <c r="U338" s="224"/>
      <c r="V338" s="224"/>
      <c r="W338" s="224"/>
      <c r="X338" s="224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160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ht="22.5" outlineLevel="1" x14ac:dyDescent="0.2">
      <c r="A339" s="238">
        <v>70</v>
      </c>
      <c r="B339" s="239" t="s">
        <v>473</v>
      </c>
      <c r="C339" s="259" t="s">
        <v>474</v>
      </c>
      <c r="D339" s="240" t="s">
        <v>178</v>
      </c>
      <c r="E339" s="241">
        <v>227.85499999999999</v>
      </c>
      <c r="F339" s="242"/>
      <c r="G339" s="243">
        <f>ROUND(E339*F339,2)</f>
        <v>0</v>
      </c>
      <c r="H339" s="242"/>
      <c r="I339" s="243">
        <f>ROUND(E339*H339,2)</f>
        <v>0</v>
      </c>
      <c r="J339" s="242"/>
      <c r="K339" s="243">
        <f>ROUND(E339*J339,2)</f>
        <v>0</v>
      </c>
      <c r="L339" s="243">
        <v>21</v>
      </c>
      <c r="M339" s="243">
        <f>G339*(1+L339/100)</f>
        <v>0</v>
      </c>
      <c r="N339" s="243">
        <v>0</v>
      </c>
      <c r="O339" s="243">
        <f>ROUND(E339*N339,2)</f>
        <v>0</v>
      </c>
      <c r="P339" s="243">
        <v>0</v>
      </c>
      <c r="Q339" s="243">
        <f>ROUND(E339*P339,2)</f>
        <v>0</v>
      </c>
      <c r="R339" s="243" t="s">
        <v>449</v>
      </c>
      <c r="S339" s="243" t="s">
        <v>153</v>
      </c>
      <c r="T339" s="244" t="s">
        <v>154</v>
      </c>
      <c r="U339" s="224">
        <v>0.09</v>
      </c>
      <c r="V339" s="224">
        <f>ROUND(E339*U339,2)</f>
        <v>20.51</v>
      </c>
      <c r="W339" s="224"/>
      <c r="X339" s="224" t="s">
        <v>155</v>
      </c>
      <c r="Y339" s="214"/>
      <c r="Z339" s="214"/>
      <c r="AA339" s="214"/>
      <c r="AB339" s="214"/>
      <c r="AC339" s="214"/>
      <c r="AD339" s="214"/>
      <c r="AE339" s="214"/>
      <c r="AF339" s="214"/>
      <c r="AG339" s="214" t="s">
        <v>156</v>
      </c>
      <c r="AH339" s="214"/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22"/>
      <c r="B340" s="223"/>
      <c r="C340" s="261" t="s">
        <v>159</v>
      </c>
      <c r="D340" s="225"/>
      <c r="E340" s="226"/>
      <c r="F340" s="224"/>
      <c r="G340" s="224"/>
      <c r="H340" s="224"/>
      <c r="I340" s="224"/>
      <c r="J340" s="224"/>
      <c r="K340" s="224"/>
      <c r="L340" s="224"/>
      <c r="M340" s="224"/>
      <c r="N340" s="224"/>
      <c r="O340" s="224"/>
      <c r="P340" s="224"/>
      <c r="Q340" s="224"/>
      <c r="R340" s="224"/>
      <c r="S340" s="224"/>
      <c r="T340" s="224"/>
      <c r="U340" s="224"/>
      <c r="V340" s="224"/>
      <c r="W340" s="224"/>
      <c r="X340" s="224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160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22"/>
      <c r="B341" s="223"/>
      <c r="C341" s="261" t="s">
        <v>475</v>
      </c>
      <c r="D341" s="225"/>
      <c r="E341" s="226">
        <v>225.42500000000001</v>
      </c>
      <c r="F341" s="224"/>
      <c r="G341" s="224"/>
      <c r="H341" s="224"/>
      <c r="I341" s="224"/>
      <c r="J341" s="224"/>
      <c r="K341" s="224"/>
      <c r="L341" s="224"/>
      <c r="M341" s="224"/>
      <c r="N341" s="224"/>
      <c r="O341" s="224"/>
      <c r="P341" s="224"/>
      <c r="Q341" s="224"/>
      <c r="R341" s="224"/>
      <c r="S341" s="224"/>
      <c r="T341" s="224"/>
      <c r="U341" s="224"/>
      <c r="V341" s="224"/>
      <c r="W341" s="224"/>
      <c r="X341" s="224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160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22"/>
      <c r="B342" s="223"/>
      <c r="C342" s="261" t="s">
        <v>467</v>
      </c>
      <c r="D342" s="225"/>
      <c r="E342" s="226">
        <v>2.4300000000000002</v>
      </c>
      <c r="F342" s="224"/>
      <c r="G342" s="224"/>
      <c r="H342" s="224"/>
      <c r="I342" s="224"/>
      <c r="J342" s="224"/>
      <c r="K342" s="224"/>
      <c r="L342" s="224"/>
      <c r="M342" s="224"/>
      <c r="N342" s="224"/>
      <c r="O342" s="224"/>
      <c r="P342" s="224"/>
      <c r="Q342" s="224"/>
      <c r="R342" s="224"/>
      <c r="S342" s="224"/>
      <c r="T342" s="224"/>
      <c r="U342" s="224"/>
      <c r="V342" s="224"/>
      <c r="W342" s="224"/>
      <c r="X342" s="224"/>
      <c r="Y342" s="214"/>
      <c r="Z342" s="214"/>
      <c r="AA342" s="214"/>
      <c r="AB342" s="214"/>
      <c r="AC342" s="214"/>
      <c r="AD342" s="214"/>
      <c r="AE342" s="214"/>
      <c r="AF342" s="214"/>
      <c r="AG342" s="214" t="s">
        <v>160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ht="22.5" outlineLevel="1" x14ac:dyDescent="0.2">
      <c r="A343" s="238">
        <v>71</v>
      </c>
      <c r="B343" s="239" t="s">
        <v>476</v>
      </c>
      <c r="C343" s="259" t="s">
        <v>477</v>
      </c>
      <c r="D343" s="240" t="s">
        <v>178</v>
      </c>
      <c r="E343" s="241">
        <v>227.85499999999999</v>
      </c>
      <c r="F343" s="242"/>
      <c r="G343" s="243">
        <f>ROUND(E343*F343,2)</f>
        <v>0</v>
      </c>
      <c r="H343" s="242"/>
      <c r="I343" s="243">
        <f>ROUND(E343*H343,2)</f>
        <v>0</v>
      </c>
      <c r="J343" s="242"/>
      <c r="K343" s="243">
        <f>ROUND(E343*J343,2)</f>
        <v>0</v>
      </c>
      <c r="L343" s="243">
        <v>21</v>
      </c>
      <c r="M343" s="243">
        <f>G343*(1+L343/100)</f>
        <v>0</v>
      </c>
      <c r="N343" s="243">
        <v>0</v>
      </c>
      <c r="O343" s="243">
        <f>ROUND(E343*N343,2)</f>
        <v>0</v>
      </c>
      <c r="P343" s="243">
        <v>0</v>
      </c>
      <c r="Q343" s="243">
        <f>ROUND(E343*P343,2)</f>
        <v>0</v>
      </c>
      <c r="R343" s="243" t="s">
        <v>449</v>
      </c>
      <c r="S343" s="243" t="s">
        <v>153</v>
      </c>
      <c r="T343" s="244" t="s">
        <v>154</v>
      </c>
      <c r="U343" s="224">
        <v>0.112</v>
      </c>
      <c r="V343" s="224">
        <f>ROUND(E343*U343,2)</f>
        <v>25.52</v>
      </c>
      <c r="W343" s="224"/>
      <c r="X343" s="224" t="s">
        <v>155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156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 x14ac:dyDescent="0.2">
      <c r="A344" s="222"/>
      <c r="B344" s="223"/>
      <c r="C344" s="261" t="s">
        <v>159</v>
      </c>
      <c r="D344" s="225"/>
      <c r="E344" s="226"/>
      <c r="F344" s="224"/>
      <c r="G344" s="224"/>
      <c r="H344" s="224"/>
      <c r="I344" s="224"/>
      <c r="J344" s="224"/>
      <c r="K344" s="224"/>
      <c r="L344" s="224"/>
      <c r="M344" s="224"/>
      <c r="N344" s="224"/>
      <c r="O344" s="224"/>
      <c r="P344" s="224"/>
      <c r="Q344" s="224"/>
      <c r="R344" s="224"/>
      <c r="S344" s="224"/>
      <c r="T344" s="224"/>
      <c r="U344" s="224"/>
      <c r="V344" s="224"/>
      <c r="W344" s="224"/>
      <c r="X344" s="224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160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22"/>
      <c r="B345" s="223"/>
      <c r="C345" s="261" t="s">
        <v>475</v>
      </c>
      <c r="D345" s="225"/>
      <c r="E345" s="226">
        <v>225.42500000000001</v>
      </c>
      <c r="F345" s="224"/>
      <c r="G345" s="224"/>
      <c r="H345" s="224"/>
      <c r="I345" s="224"/>
      <c r="J345" s="224"/>
      <c r="K345" s="224"/>
      <c r="L345" s="224"/>
      <c r="M345" s="224"/>
      <c r="N345" s="224"/>
      <c r="O345" s="224"/>
      <c r="P345" s="224"/>
      <c r="Q345" s="224"/>
      <c r="R345" s="224"/>
      <c r="S345" s="224"/>
      <c r="T345" s="224"/>
      <c r="U345" s="224"/>
      <c r="V345" s="224"/>
      <c r="W345" s="224"/>
      <c r="X345" s="224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160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22"/>
      <c r="B346" s="223"/>
      <c r="C346" s="261" t="s">
        <v>467</v>
      </c>
      <c r="D346" s="225"/>
      <c r="E346" s="226">
        <v>2.4300000000000002</v>
      </c>
      <c r="F346" s="224"/>
      <c r="G346" s="224"/>
      <c r="H346" s="224"/>
      <c r="I346" s="224"/>
      <c r="J346" s="224"/>
      <c r="K346" s="224"/>
      <c r="L346" s="224"/>
      <c r="M346" s="224"/>
      <c r="N346" s="224"/>
      <c r="O346" s="224"/>
      <c r="P346" s="224"/>
      <c r="Q346" s="224"/>
      <c r="R346" s="224"/>
      <c r="S346" s="224"/>
      <c r="T346" s="224"/>
      <c r="U346" s="224"/>
      <c r="V346" s="224"/>
      <c r="W346" s="224"/>
      <c r="X346" s="224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160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ht="22.5" outlineLevel="1" x14ac:dyDescent="0.2">
      <c r="A347" s="238">
        <v>72</v>
      </c>
      <c r="B347" s="239" t="s">
        <v>478</v>
      </c>
      <c r="C347" s="259" t="s">
        <v>479</v>
      </c>
      <c r="D347" s="240" t="s">
        <v>178</v>
      </c>
      <c r="E347" s="241">
        <v>319.899</v>
      </c>
      <c r="F347" s="242"/>
      <c r="G347" s="243">
        <f>ROUND(E347*F347,2)</f>
        <v>0</v>
      </c>
      <c r="H347" s="242"/>
      <c r="I347" s="243">
        <f>ROUND(E347*H347,2)</f>
        <v>0</v>
      </c>
      <c r="J347" s="242"/>
      <c r="K347" s="243">
        <f>ROUND(E347*J347,2)</f>
        <v>0</v>
      </c>
      <c r="L347" s="243">
        <v>21</v>
      </c>
      <c r="M347" s="243">
        <f>G347*(1+L347/100)</f>
        <v>0</v>
      </c>
      <c r="N347" s="243">
        <v>1.7000000000000001E-4</v>
      </c>
      <c r="O347" s="243">
        <f>ROUND(E347*N347,2)</f>
        <v>0.05</v>
      </c>
      <c r="P347" s="243">
        <v>0</v>
      </c>
      <c r="Q347" s="243">
        <f>ROUND(E347*P347,2)</f>
        <v>0</v>
      </c>
      <c r="R347" s="243" t="s">
        <v>449</v>
      </c>
      <c r="S347" s="243" t="s">
        <v>153</v>
      </c>
      <c r="T347" s="244" t="s">
        <v>154</v>
      </c>
      <c r="U347" s="224">
        <v>0.16600000000000001</v>
      </c>
      <c r="V347" s="224">
        <f>ROUND(E347*U347,2)</f>
        <v>53.1</v>
      </c>
      <c r="W347" s="224"/>
      <c r="X347" s="224" t="s">
        <v>155</v>
      </c>
      <c r="Y347" s="214"/>
      <c r="Z347" s="214"/>
      <c r="AA347" s="214"/>
      <c r="AB347" s="214"/>
      <c r="AC347" s="214"/>
      <c r="AD347" s="214"/>
      <c r="AE347" s="214"/>
      <c r="AF347" s="214"/>
      <c r="AG347" s="214" t="s">
        <v>156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22"/>
      <c r="B348" s="223"/>
      <c r="C348" s="261" t="s">
        <v>159</v>
      </c>
      <c r="D348" s="225"/>
      <c r="E348" s="226"/>
      <c r="F348" s="224"/>
      <c r="G348" s="224"/>
      <c r="H348" s="224"/>
      <c r="I348" s="224"/>
      <c r="J348" s="224"/>
      <c r="K348" s="224"/>
      <c r="L348" s="224"/>
      <c r="M348" s="224"/>
      <c r="N348" s="224"/>
      <c r="O348" s="224"/>
      <c r="P348" s="224"/>
      <c r="Q348" s="224"/>
      <c r="R348" s="224"/>
      <c r="S348" s="224"/>
      <c r="T348" s="224"/>
      <c r="U348" s="224"/>
      <c r="V348" s="224"/>
      <c r="W348" s="224"/>
      <c r="X348" s="224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160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22"/>
      <c r="B349" s="223"/>
      <c r="C349" s="261" t="s">
        <v>480</v>
      </c>
      <c r="D349" s="225"/>
      <c r="E349" s="226">
        <v>306.15600000000001</v>
      </c>
      <c r="F349" s="224"/>
      <c r="G349" s="224"/>
      <c r="H349" s="224"/>
      <c r="I349" s="224"/>
      <c r="J349" s="224"/>
      <c r="K349" s="224"/>
      <c r="L349" s="224"/>
      <c r="M349" s="224"/>
      <c r="N349" s="224"/>
      <c r="O349" s="224"/>
      <c r="P349" s="224"/>
      <c r="Q349" s="224"/>
      <c r="R349" s="224"/>
      <c r="S349" s="224"/>
      <c r="T349" s="224"/>
      <c r="U349" s="224"/>
      <c r="V349" s="224"/>
      <c r="W349" s="224"/>
      <c r="X349" s="224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160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22"/>
      <c r="B350" s="223"/>
      <c r="C350" s="261" t="s">
        <v>471</v>
      </c>
      <c r="D350" s="225"/>
      <c r="E350" s="226">
        <v>13.1625</v>
      </c>
      <c r="F350" s="224"/>
      <c r="G350" s="224"/>
      <c r="H350" s="224"/>
      <c r="I350" s="224"/>
      <c r="J350" s="224"/>
      <c r="K350" s="224"/>
      <c r="L350" s="224"/>
      <c r="M350" s="224"/>
      <c r="N350" s="224"/>
      <c r="O350" s="224"/>
      <c r="P350" s="224"/>
      <c r="Q350" s="224"/>
      <c r="R350" s="224"/>
      <c r="S350" s="224"/>
      <c r="T350" s="224"/>
      <c r="U350" s="224"/>
      <c r="V350" s="224"/>
      <c r="W350" s="224"/>
      <c r="X350" s="224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160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22"/>
      <c r="B351" s="223"/>
      <c r="C351" s="261" t="s">
        <v>472</v>
      </c>
      <c r="D351" s="225"/>
      <c r="E351" s="226">
        <v>0.58050000000000002</v>
      </c>
      <c r="F351" s="224"/>
      <c r="G351" s="224"/>
      <c r="H351" s="224"/>
      <c r="I351" s="224"/>
      <c r="J351" s="224"/>
      <c r="K351" s="224"/>
      <c r="L351" s="224"/>
      <c r="M351" s="224"/>
      <c r="N351" s="224"/>
      <c r="O351" s="224"/>
      <c r="P351" s="224"/>
      <c r="Q351" s="224"/>
      <c r="R351" s="224"/>
      <c r="S351" s="224"/>
      <c r="T351" s="224"/>
      <c r="U351" s="224"/>
      <c r="V351" s="224"/>
      <c r="W351" s="224"/>
      <c r="X351" s="224"/>
      <c r="Y351" s="214"/>
      <c r="Z351" s="214"/>
      <c r="AA351" s="214"/>
      <c r="AB351" s="214"/>
      <c r="AC351" s="214"/>
      <c r="AD351" s="214"/>
      <c r="AE351" s="214"/>
      <c r="AF351" s="214"/>
      <c r="AG351" s="214" t="s">
        <v>160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ht="22.5" outlineLevel="1" x14ac:dyDescent="0.2">
      <c r="A352" s="238">
        <v>73</v>
      </c>
      <c r="B352" s="239" t="s">
        <v>481</v>
      </c>
      <c r="C352" s="259" t="s">
        <v>482</v>
      </c>
      <c r="D352" s="240" t="s">
        <v>178</v>
      </c>
      <c r="E352" s="241">
        <v>319.899</v>
      </c>
      <c r="F352" s="242"/>
      <c r="G352" s="243">
        <f>ROUND(E352*F352,2)</f>
        <v>0</v>
      </c>
      <c r="H352" s="242"/>
      <c r="I352" s="243">
        <f>ROUND(E352*H352,2)</f>
        <v>0</v>
      </c>
      <c r="J352" s="242"/>
      <c r="K352" s="243">
        <f>ROUND(E352*J352,2)</f>
        <v>0</v>
      </c>
      <c r="L352" s="243">
        <v>21</v>
      </c>
      <c r="M352" s="243">
        <f>G352*(1+L352/100)</f>
        <v>0</v>
      </c>
      <c r="N352" s="243">
        <v>1.9000000000000001E-4</v>
      </c>
      <c r="O352" s="243">
        <f>ROUND(E352*N352,2)</f>
        <v>0.06</v>
      </c>
      <c r="P352" s="243">
        <v>0</v>
      </c>
      <c r="Q352" s="243">
        <f>ROUND(E352*P352,2)</f>
        <v>0</v>
      </c>
      <c r="R352" s="243" t="s">
        <v>449</v>
      </c>
      <c r="S352" s="243" t="s">
        <v>153</v>
      </c>
      <c r="T352" s="244" t="s">
        <v>154</v>
      </c>
      <c r="U352" s="224">
        <v>0.19600000000000001</v>
      </c>
      <c r="V352" s="224">
        <f>ROUND(E352*U352,2)</f>
        <v>62.7</v>
      </c>
      <c r="W352" s="224"/>
      <c r="X352" s="224" t="s">
        <v>155</v>
      </c>
      <c r="Y352" s="214"/>
      <c r="Z352" s="214"/>
      <c r="AA352" s="214"/>
      <c r="AB352" s="214"/>
      <c r="AC352" s="214"/>
      <c r="AD352" s="214"/>
      <c r="AE352" s="214"/>
      <c r="AF352" s="214"/>
      <c r="AG352" s="214" t="s">
        <v>156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22"/>
      <c r="B353" s="223"/>
      <c r="C353" s="261" t="s">
        <v>159</v>
      </c>
      <c r="D353" s="225"/>
      <c r="E353" s="226"/>
      <c r="F353" s="224"/>
      <c r="G353" s="224"/>
      <c r="H353" s="224"/>
      <c r="I353" s="224"/>
      <c r="J353" s="224"/>
      <c r="K353" s="224"/>
      <c r="L353" s="224"/>
      <c r="M353" s="224"/>
      <c r="N353" s="224"/>
      <c r="O353" s="224"/>
      <c r="P353" s="224"/>
      <c r="Q353" s="224"/>
      <c r="R353" s="224"/>
      <c r="S353" s="224"/>
      <c r="T353" s="224"/>
      <c r="U353" s="224"/>
      <c r="V353" s="224"/>
      <c r="W353" s="224"/>
      <c r="X353" s="224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160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22"/>
      <c r="B354" s="223"/>
      <c r="C354" s="261" t="s">
        <v>480</v>
      </c>
      <c r="D354" s="225"/>
      <c r="E354" s="226">
        <v>306.15600000000001</v>
      </c>
      <c r="F354" s="224"/>
      <c r="G354" s="224"/>
      <c r="H354" s="224"/>
      <c r="I354" s="224"/>
      <c r="J354" s="224"/>
      <c r="K354" s="224"/>
      <c r="L354" s="224"/>
      <c r="M354" s="224"/>
      <c r="N354" s="224"/>
      <c r="O354" s="224"/>
      <c r="P354" s="224"/>
      <c r="Q354" s="224"/>
      <c r="R354" s="224"/>
      <c r="S354" s="224"/>
      <c r="T354" s="224"/>
      <c r="U354" s="224"/>
      <c r="V354" s="224"/>
      <c r="W354" s="224"/>
      <c r="X354" s="224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160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22"/>
      <c r="B355" s="223"/>
      <c r="C355" s="261" t="s">
        <v>471</v>
      </c>
      <c r="D355" s="225"/>
      <c r="E355" s="226">
        <v>13.1625</v>
      </c>
      <c r="F355" s="224"/>
      <c r="G355" s="224"/>
      <c r="H355" s="224"/>
      <c r="I355" s="224"/>
      <c r="J355" s="224"/>
      <c r="K355" s="224"/>
      <c r="L355" s="224"/>
      <c r="M355" s="224"/>
      <c r="N355" s="224"/>
      <c r="O355" s="224"/>
      <c r="P355" s="224"/>
      <c r="Q355" s="224"/>
      <c r="R355" s="224"/>
      <c r="S355" s="224"/>
      <c r="T355" s="224"/>
      <c r="U355" s="224"/>
      <c r="V355" s="224"/>
      <c r="W355" s="224"/>
      <c r="X355" s="224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160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22"/>
      <c r="B356" s="223"/>
      <c r="C356" s="261" t="s">
        <v>472</v>
      </c>
      <c r="D356" s="225"/>
      <c r="E356" s="226">
        <v>0.58050000000000002</v>
      </c>
      <c r="F356" s="224"/>
      <c r="G356" s="224"/>
      <c r="H356" s="224"/>
      <c r="I356" s="224"/>
      <c r="J356" s="224"/>
      <c r="K356" s="224"/>
      <c r="L356" s="224"/>
      <c r="M356" s="224"/>
      <c r="N356" s="224"/>
      <c r="O356" s="224"/>
      <c r="P356" s="224"/>
      <c r="Q356" s="224"/>
      <c r="R356" s="224"/>
      <c r="S356" s="224"/>
      <c r="T356" s="224"/>
      <c r="U356" s="224"/>
      <c r="V356" s="224"/>
      <c r="W356" s="224"/>
      <c r="X356" s="224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160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38">
        <v>74</v>
      </c>
      <c r="B357" s="239" t="s">
        <v>483</v>
      </c>
      <c r="C357" s="259" t="s">
        <v>484</v>
      </c>
      <c r="D357" s="240" t="s">
        <v>178</v>
      </c>
      <c r="E357" s="241">
        <v>306.15600000000001</v>
      </c>
      <c r="F357" s="242"/>
      <c r="G357" s="243">
        <f>ROUND(E357*F357,2)</f>
        <v>0</v>
      </c>
      <c r="H357" s="242"/>
      <c r="I357" s="243">
        <f>ROUND(E357*H357,2)</f>
        <v>0</v>
      </c>
      <c r="J357" s="242"/>
      <c r="K357" s="243">
        <f>ROUND(E357*J357,2)</f>
        <v>0</v>
      </c>
      <c r="L357" s="243">
        <v>21</v>
      </c>
      <c r="M357" s="243">
        <f>G357*(1+L357/100)</f>
        <v>0</v>
      </c>
      <c r="N357" s="243">
        <v>0</v>
      </c>
      <c r="O357" s="243">
        <f>ROUND(E357*N357,2)</f>
        <v>0</v>
      </c>
      <c r="P357" s="243">
        <v>0</v>
      </c>
      <c r="Q357" s="243">
        <f>ROUND(E357*P357,2)</f>
        <v>0</v>
      </c>
      <c r="R357" s="243" t="s">
        <v>449</v>
      </c>
      <c r="S357" s="243" t="s">
        <v>153</v>
      </c>
      <c r="T357" s="244" t="s">
        <v>154</v>
      </c>
      <c r="U357" s="224">
        <v>0.16</v>
      </c>
      <c r="V357" s="224">
        <f>ROUND(E357*U357,2)</f>
        <v>48.98</v>
      </c>
      <c r="W357" s="224"/>
      <c r="X357" s="224" t="s">
        <v>155</v>
      </c>
      <c r="Y357" s="214"/>
      <c r="Z357" s="214"/>
      <c r="AA357" s="214"/>
      <c r="AB357" s="214"/>
      <c r="AC357" s="214"/>
      <c r="AD357" s="214"/>
      <c r="AE357" s="214"/>
      <c r="AF357" s="214"/>
      <c r="AG357" s="214" t="s">
        <v>156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22"/>
      <c r="B358" s="223"/>
      <c r="C358" s="261" t="s">
        <v>159</v>
      </c>
      <c r="D358" s="225"/>
      <c r="E358" s="226"/>
      <c r="F358" s="224"/>
      <c r="G358" s="224"/>
      <c r="H358" s="224"/>
      <c r="I358" s="224"/>
      <c r="J358" s="224"/>
      <c r="K358" s="224"/>
      <c r="L358" s="224"/>
      <c r="M358" s="224"/>
      <c r="N358" s="224"/>
      <c r="O358" s="224"/>
      <c r="P358" s="224"/>
      <c r="Q358" s="224"/>
      <c r="R358" s="224"/>
      <c r="S358" s="224"/>
      <c r="T358" s="224"/>
      <c r="U358" s="224"/>
      <c r="V358" s="224"/>
      <c r="W358" s="224"/>
      <c r="X358" s="224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160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22"/>
      <c r="B359" s="223"/>
      <c r="C359" s="261" t="s">
        <v>480</v>
      </c>
      <c r="D359" s="225"/>
      <c r="E359" s="226">
        <v>306.15600000000001</v>
      </c>
      <c r="F359" s="224"/>
      <c r="G359" s="224"/>
      <c r="H359" s="224"/>
      <c r="I359" s="224"/>
      <c r="J359" s="224"/>
      <c r="K359" s="224"/>
      <c r="L359" s="224"/>
      <c r="M359" s="224"/>
      <c r="N359" s="224"/>
      <c r="O359" s="224"/>
      <c r="P359" s="224"/>
      <c r="Q359" s="224"/>
      <c r="R359" s="224"/>
      <c r="S359" s="224"/>
      <c r="T359" s="224"/>
      <c r="U359" s="224"/>
      <c r="V359" s="224"/>
      <c r="W359" s="224"/>
      <c r="X359" s="224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160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38">
        <v>75</v>
      </c>
      <c r="B360" s="239" t="s">
        <v>485</v>
      </c>
      <c r="C360" s="259" t="s">
        <v>486</v>
      </c>
      <c r="D360" s="240" t="s">
        <v>272</v>
      </c>
      <c r="E360" s="241">
        <v>18</v>
      </c>
      <c r="F360" s="242"/>
      <c r="G360" s="243">
        <f>ROUND(E360*F360,2)</f>
        <v>0</v>
      </c>
      <c r="H360" s="242"/>
      <c r="I360" s="243">
        <f>ROUND(E360*H360,2)</f>
        <v>0</v>
      </c>
      <c r="J360" s="242"/>
      <c r="K360" s="243">
        <f>ROUND(E360*J360,2)</f>
        <v>0</v>
      </c>
      <c r="L360" s="243">
        <v>21</v>
      </c>
      <c r="M360" s="243">
        <f>G360*(1+L360/100)</f>
        <v>0</v>
      </c>
      <c r="N360" s="243">
        <v>0</v>
      </c>
      <c r="O360" s="243">
        <f>ROUND(E360*N360,2)</f>
        <v>0</v>
      </c>
      <c r="P360" s="243">
        <v>0</v>
      </c>
      <c r="Q360" s="243">
        <f>ROUND(E360*P360,2)</f>
        <v>0</v>
      </c>
      <c r="R360" s="243"/>
      <c r="S360" s="243" t="s">
        <v>384</v>
      </c>
      <c r="T360" s="244" t="s">
        <v>154</v>
      </c>
      <c r="U360" s="224">
        <v>0</v>
      </c>
      <c r="V360" s="224">
        <f>ROUND(E360*U360,2)</f>
        <v>0</v>
      </c>
      <c r="W360" s="224"/>
      <c r="X360" s="224" t="s">
        <v>155</v>
      </c>
      <c r="Y360" s="214"/>
      <c r="Z360" s="214"/>
      <c r="AA360" s="214"/>
      <c r="AB360" s="214"/>
      <c r="AC360" s="214"/>
      <c r="AD360" s="214"/>
      <c r="AE360" s="214"/>
      <c r="AF360" s="214"/>
      <c r="AG360" s="214" t="s">
        <v>156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22"/>
      <c r="B361" s="223"/>
      <c r="C361" s="261" t="s">
        <v>487</v>
      </c>
      <c r="D361" s="225"/>
      <c r="E361" s="226"/>
      <c r="F361" s="224"/>
      <c r="G361" s="224"/>
      <c r="H361" s="224"/>
      <c r="I361" s="224"/>
      <c r="J361" s="224"/>
      <c r="K361" s="224"/>
      <c r="L361" s="224"/>
      <c r="M361" s="224"/>
      <c r="N361" s="224"/>
      <c r="O361" s="224"/>
      <c r="P361" s="224"/>
      <c r="Q361" s="224"/>
      <c r="R361" s="224"/>
      <c r="S361" s="224"/>
      <c r="T361" s="224"/>
      <c r="U361" s="224"/>
      <c r="V361" s="224"/>
      <c r="W361" s="224"/>
      <c r="X361" s="224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160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22"/>
      <c r="B362" s="223"/>
      <c r="C362" s="261" t="s">
        <v>488</v>
      </c>
      <c r="D362" s="225"/>
      <c r="E362" s="226">
        <v>11</v>
      </c>
      <c r="F362" s="224"/>
      <c r="G362" s="224"/>
      <c r="H362" s="224"/>
      <c r="I362" s="224"/>
      <c r="J362" s="224"/>
      <c r="K362" s="224"/>
      <c r="L362" s="224"/>
      <c r="M362" s="224"/>
      <c r="N362" s="224"/>
      <c r="O362" s="224"/>
      <c r="P362" s="224"/>
      <c r="Q362" s="224"/>
      <c r="R362" s="224"/>
      <c r="S362" s="224"/>
      <c r="T362" s="224"/>
      <c r="U362" s="224"/>
      <c r="V362" s="224"/>
      <c r="W362" s="224"/>
      <c r="X362" s="224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160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22"/>
      <c r="B363" s="223"/>
      <c r="C363" s="261" t="s">
        <v>489</v>
      </c>
      <c r="D363" s="225"/>
      <c r="E363" s="226">
        <v>5</v>
      </c>
      <c r="F363" s="224"/>
      <c r="G363" s="224"/>
      <c r="H363" s="224"/>
      <c r="I363" s="224"/>
      <c r="J363" s="224"/>
      <c r="K363" s="224"/>
      <c r="L363" s="224"/>
      <c r="M363" s="224"/>
      <c r="N363" s="224"/>
      <c r="O363" s="224"/>
      <c r="P363" s="224"/>
      <c r="Q363" s="224"/>
      <c r="R363" s="224"/>
      <c r="S363" s="224"/>
      <c r="T363" s="224"/>
      <c r="U363" s="224"/>
      <c r="V363" s="224"/>
      <c r="W363" s="224"/>
      <c r="X363" s="224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160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22"/>
      <c r="B364" s="223"/>
      <c r="C364" s="261" t="s">
        <v>490</v>
      </c>
      <c r="D364" s="225"/>
      <c r="E364" s="226">
        <v>1</v>
      </c>
      <c r="F364" s="224"/>
      <c r="G364" s="224"/>
      <c r="H364" s="224"/>
      <c r="I364" s="224"/>
      <c r="J364" s="224"/>
      <c r="K364" s="224"/>
      <c r="L364" s="224"/>
      <c r="M364" s="224"/>
      <c r="N364" s="224"/>
      <c r="O364" s="224"/>
      <c r="P364" s="224"/>
      <c r="Q364" s="224"/>
      <c r="R364" s="224"/>
      <c r="S364" s="224"/>
      <c r="T364" s="224"/>
      <c r="U364" s="224"/>
      <c r="V364" s="224"/>
      <c r="W364" s="224"/>
      <c r="X364" s="224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160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22"/>
      <c r="B365" s="223"/>
      <c r="C365" s="261" t="s">
        <v>491</v>
      </c>
      <c r="D365" s="225"/>
      <c r="E365" s="226">
        <v>1</v>
      </c>
      <c r="F365" s="224"/>
      <c r="G365" s="224"/>
      <c r="H365" s="224"/>
      <c r="I365" s="224"/>
      <c r="J365" s="224"/>
      <c r="K365" s="224"/>
      <c r="L365" s="224"/>
      <c r="M365" s="224"/>
      <c r="N365" s="224"/>
      <c r="O365" s="224"/>
      <c r="P365" s="224"/>
      <c r="Q365" s="224"/>
      <c r="R365" s="224"/>
      <c r="S365" s="224"/>
      <c r="T365" s="224"/>
      <c r="U365" s="224"/>
      <c r="V365" s="224"/>
      <c r="W365" s="224"/>
      <c r="X365" s="224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160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38">
        <v>76</v>
      </c>
      <c r="B366" s="239" t="s">
        <v>492</v>
      </c>
      <c r="C366" s="259" t="s">
        <v>493</v>
      </c>
      <c r="D366" s="240" t="s">
        <v>272</v>
      </c>
      <c r="E366" s="241">
        <v>7</v>
      </c>
      <c r="F366" s="242"/>
      <c r="G366" s="243">
        <f>ROUND(E366*F366,2)</f>
        <v>0</v>
      </c>
      <c r="H366" s="242"/>
      <c r="I366" s="243">
        <f>ROUND(E366*H366,2)</f>
        <v>0</v>
      </c>
      <c r="J366" s="242"/>
      <c r="K366" s="243">
        <f>ROUND(E366*J366,2)</f>
        <v>0</v>
      </c>
      <c r="L366" s="243">
        <v>21</v>
      </c>
      <c r="M366" s="243">
        <f>G366*(1+L366/100)</f>
        <v>0</v>
      </c>
      <c r="N366" s="243">
        <v>0</v>
      </c>
      <c r="O366" s="243">
        <f>ROUND(E366*N366,2)</f>
        <v>0</v>
      </c>
      <c r="P366" s="243">
        <v>0</v>
      </c>
      <c r="Q366" s="243">
        <f>ROUND(E366*P366,2)</f>
        <v>0</v>
      </c>
      <c r="R366" s="243"/>
      <c r="S366" s="243" t="s">
        <v>384</v>
      </c>
      <c r="T366" s="244" t="s">
        <v>154</v>
      </c>
      <c r="U366" s="224">
        <v>0</v>
      </c>
      <c r="V366" s="224">
        <f>ROUND(E366*U366,2)</f>
        <v>0</v>
      </c>
      <c r="W366" s="224"/>
      <c r="X366" s="224" t="s">
        <v>155</v>
      </c>
      <c r="Y366" s="214"/>
      <c r="Z366" s="214"/>
      <c r="AA366" s="214"/>
      <c r="AB366" s="214"/>
      <c r="AC366" s="214"/>
      <c r="AD366" s="214"/>
      <c r="AE366" s="214"/>
      <c r="AF366" s="214"/>
      <c r="AG366" s="214" t="s">
        <v>156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22"/>
      <c r="B367" s="223"/>
      <c r="C367" s="261" t="s">
        <v>487</v>
      </c>
      <c r="D367" s="225"/>
      <c r="E367" s="226"/>
      <c r="F367" s="224"/>
      <c r="G367" s="224"/>
      <c r="H367" s="224"/>
      <c r="I367" s="224"/>
      <c r="J367" s="224"/>
      <c r="K367" s="224"/>
      <c r="L367" s="224"/>
      <c r="M367" s="224"/>
      <c r="N367" s="224"/>
      <c r="O367" s="224"/>
      <c r="P367" s="224"/>
      <c r="Q367" s="224"/>
      <c r="R367" s="224"/>
      <c r="S367" s="224"/>
      <c r="T367" s="224"/>
      <c r="U367" s="224"/>
      <c r="V367" s="224"/>
      <c r="W367" s="224"/>
      <c r="X367" s="224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160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22"/>
      <c r="B368" s="223"/>
      <c r="C368" s="261" t="s">
        <v>494</v>
      </c>
      <c r="D368" s="225"/>
      <c r="E368" s="226">
        <v>1</v>
      </c>
      <c r="F368" s="224"/>
      <c r="G368" s="224"/>
      <c r="H368" s="224"/>
      <c r="I368" s="224"/>
      <c r="J368" s="224"/>
      <c r="K368" s="224"/>
      <c r="L368" s="224"/>
      <c r="M368" s="224"/>
      <c r="N368" s="224"/>
      <c r="O368" s="224"/>
      <c r="P368" s="224"/>
      <c r="Q368" s="224"/>
      <c r="R368" s="224"/>
      <c r="S368" s="224"/>
      <c r="T368" s="224"/>
      <c r="U368" s="224"/>
      <c r="V368" s="224"/>
      <c r="W368" s="224"/>
      <c r="X368" s="224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160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22"/>
      <c r="B369" s="223"/>
      <c r="C369" s="261" t="s">
        <v>495</v>
      </c>
      <c r="D369" s="225"/>
      <c r="E369" s="226">
        <v>2</v>
      </c>
      <c r="F369" s="224"/>
      <c r="G369" s="224"/>
      <c r="H369" s="224"/>
      <c r="I369" s="224"/>
      <c r="J369" s="224"/>
      <c r="K369" s="224"/>
      <c r="L369" s="224"/>
      <c r="M369" s="224"/>
      <c r="N369" s="224"/>
      <c r="O369" s="224"/>
      <c r="P369" s="224"/>
      <c r="Q369" s="224"/>
      <c r="R369" s="224"/>
      <c r="S369" s="224"/>
      <c r="T369" s="224"/>
      <c r="U369" s="224"/>
      <c r="V369" s="224"/>
      <c r="W369" s="224"/>
      <c r="X369" s="224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160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22"/>
      <c r="B370" s="223"/>
      <c r="C370" s="261" t="s">
        <v>490</v>
      </c>
      <c r="D370" s="225"/>
      <c r="E370" s="226">
        <v>1</v>
      </c>
      <c r="F370" s="224"/>
      <c r="G370" s="224"/>
      <c r="H370" s="224"/>
      <c r="I370" s="224"/>
      <c r="J370" s="224"/>
      <c r="K370" s="224"/>
      <c r="L370" s="224"/>
      <c r="M370" s="224"/>
      <c r="N370" s="224"/>
      <c r="O370" s="224"/>
      <c r="P370" s="224"/>
      <c r="Q370" s="224"/>
      <c r="R370" s="224"/>
      <c r="S370" s="224"/>
      <c r="T370" s="224"/>
      <c r="U370" s="224"/>
      <c r="V370" s="224"/>
      <c r="W370" s="224"/>
      <c r="X370" s="224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160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22"/>
      <c r="B371" s="223"/>
      <c r="C371" s="261" t="s">
        <v>496</v>
      </c>
      <c r="D371" s="225"/>
      <c r="E371" s="226">
        <v>1</v>
      </c>
      <c r="F371" s="224"/>
      <c r="G371" s="224"/>
      <c r="H371" s="224"/>
      <c r="I371" s="224"/>
      <c r="J371" s="224"/>
      <c r="K371" s="224"/>
      <c r="L371" s="224"/>
      <c r="M371" s="224"/>
      <c r="N371" s="224"/>
      <c r="O371" s="224"/>
      <c r="P371" s="224"/>
      <c r="Q371" s="224"/>
      <c r="R371" s="224"/>
      <c r="S371" s="224"/>
      <c r="T371" s="224"/>
      <c r="U371" s="224"/>
      <c r="V371" s="224"/>
      <c r="W371" s="224"/>
      <c r="X371" s="224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160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22"/>
      <c r="B372" s="223"/>
      <c r="C372" s="261" t="s">
        <v>497</v>
      </c>
      <c r="D372" s="225"/>
      <c r="E372" s="226">
        <v>1</v>
      </c>
      <c r="F372" s="224"/>
      <c r="G372" s="224"/>
      <c r="H372" s="224"/>
      <c r="I372" s="224"/>
      <c r="J372" s="224"/>
      <c r="K372" s="224"/>
      <c r="L372" s="224"/>
      <c r="M372" s="224"/>
      <c r="N372" s="224"/>
      <c r="O372" s="224"/>
      <c r="P372" s="224"/>
      <c r="Q372" s="224"/>
      <c r="R372" s="224"/>
      <c r="S372" s="224"/>
      <c r="T372" s="224"/>
      <c r="U372" s="224"/>
      <c r="V372" s="224"/>
      <c r="W372" s="224"/>
      <c r="X372" s="224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160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22"/>
      <c r="B373" s="223"/>
      <c r="C373" s="261" t="s">
        <v>498</v>
      </c>
      <c r="D373" s="225"/>
      <c r="E373" s="226">
        <v>1</v>
      </c>
      <c r="F373" s="224"/>
      <c r="G373" s="224"/>
      <c r="H373" s="224"/>
      <c r="I373" s="224"/>
      <c r="J373" s="224"/>
      <c r="K373" s="224"/>
      <c r="L373" s="224"/>
      <c r="M373" s="224"/>
      <c r="N373" s="224"/>
      <c r="O373" s="224"/>
      <c r="P373" s="224"/>
      <c r="Q373" s="224"/>
      <c r="R373" s="224"/>
      <c r="S373" s="224"/>
      <c r="T373" s="224"/>
      <c r="U373" s="224"/>
      <c r="V373" s="224"/>
      <c r="W373" s="224"/>
      <c r="X373" s="224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160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38">
        <v>77</v>
      </c>
      <c r="B374" s="239" t="s">
        <v>499</v>
      </c>
      <c r="C374" s="259" t="s">
        <v>500</v>
      </c>
      <c r="D374" s="240" t="s">
        <v>272</v>
      </c>
      <c r="E374" s="241">
        <v>7</v>
      </c>
      <c r="F374" s="242"/>
      <c r="G374" s="243">
        <f>ROUND(E374*F374,2)</f>
        <v>0</v>
      </c>
      <c r="H374" s="242"/>
      <c r="I374" s="243">
        <f>ROUND(E374*H374,2)</f>
        <v>0</v>
      </c>
      <c r="J374" s="242"/>
      <c r="K374" s="243">
        <f>ROUND(E374*J374,2)</f>
        <v>0</v>
      </c>
      <c r="L374" s="243">
        <v>21</v>
      </c>
      <c r="M374" s="243">
        <f>G374*(1+L374/100)</f>
        <v>0</v>
      </c>
      <c r="N374" s="243">
        <v>0</v>
      </c>
      <c r="O374" s="243">
        <f>ROUND(E374*N374,2)</f>
        <v>0</v>
      </c>
      <c r="P374" s="243">
        <v>0</v>
      </c>
      <c r="Q374" s="243">
        <f>ROUND(E374*P374,2)</f>
        <v>0</v>
      </c>
      <c r="R374" s="243"/>
      <c r="S374" s="243" t="s">
        <v>384</v>
      </c>
      <c r="T374" s="244" t="s">
        <v>154</v>
      </c>
      <c r="U374" s="224">
        <v>0</v>
      </c>
      <c r="V374" s="224">
        <f>ROUND(E374*U374,2)</f>
        <v>0</v>
      </c>
      <c r="W374" s="224"/>
      <c r="X374" s="224" t="s">
        <v>155</v>
      </c>
      <c r="Y374" s="214"/>
      <c r="Z374" s="214"/>
      <c r="AA374" s="214"/>
      <c r="AB374" s="214"/>
      <c r="AC374" s="214"/>
      <c r="AD374" s="214"/>
      <c r="AE374" s="214"/>
      <c r="AF374" s="214"/>
      <c r="AG374" s="214" t="s">
        <v>156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22"/>
      <c r="B375" s="223"/>
      <c r="C375" s="261" t="s">
        <v>487</v>
      </c>
      <c r="D375" s="225"/>
      <c r="E375" s="226"/>
      <c r="F375" s="224"/>
      <c r="G375" s="224"/>
      <c r="H375" s="224"/>
      <c r="I375" s="224"/>
      <c r="J375" s="224"/>
      <c r="K375" s="224"/>
      <c r="L375" s="224"/>
      <c r="M375" s="224"/>
      <c r="N375" s="224"/>
      <c r="O375" s="224"/>
      <c r="P375" s="224"/>
      <c r="Q375" s="224"/>
      <c r="R375" s="224"/>
      <c r="S375" s="224"/>
      <c r="T375" s="224"/>
      <c r="U375" s="224"/>
      <c r="V375" s="224"/>
      <c r="W375" s="224"/>
      <c r="X375" s="224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160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22"/>
      <c r="B376" s="223"/>
      <c r="C376" s="261" t="s">
        <v>501</v>
      </c>
      <c r="D376" s="225"/>
      <c r="E376" s="226">
        <v>2</v>
      </c>
      <c r="F376" s="224"/>
      <c r="G376" s="224"/>
      <c r="H376" s="224"/>
      <c r="I376" s="224"/>
      <c r="J376" s="224"/>
      <c r="K376" s="224"/>
      <c r="L376" s="224"/>
      <c r="M376" s="224"/>
      <c r="N376" s="224"/>
      <c r="O376" s="224"/>
      <c r="P376" s="224"/>
      <c r="Q376" s="224"/>
      <c r="R376" s="224"/>
      <c r="S376" s="224"/>
      <c r="T376" s="224"/>
      <c r="U376" s="224"/>
      <c r="V376" s="224"/>
      <c r="W376" s="224"/>
      <c r="X376" s="224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160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22"/>
      <c r="B377" s="223"/>
      <c r="C377" s="261" t="s">
        <v>502</v>
      </c>
      <c r="D377" s="225"/>
      <c r="E377" s="226">
        <v>3</v>
      </c>
      <c r="F377" s="224"/>
      <c r="G377" s="224"/>
      <c r="H377" s="224"/>
      <c r="I377" s="224"/>
      <c r="J377" s="224"/>
      <c r="K377" s="224"/>
      <c r="L377" s="224"/>
      <c r="M377" s="224"/>
      <c r="N377" s="224"/>
      <c r="O377" s="224"/>
      <c r="P377" s="224"/>
      <c r="Q377" s="224"/>
      <c r="R377" s="224"/>
      <c r="S377" s="224"/>
      <c r="T377" s="224"/>
      <c r="U377" s="224"/>
      <c r="V377" s="224"/>
      <c r="W377" s="224"/>
      <c r="X377" s="224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160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22"/>
      <c r="B378" s="223"/>
      <c r="C378" s="261" t="s">
        <v>503</v>
      </c>
      <c r="D378" s="225"/>
      <c r="E378" s="226">
        <v>2</v>
      </c>
      <c r="F378" s="224"/>
      <c r="G378" s="224"/>
      <c r="H378" s="224"/>
      <c r="I378" s="224"/>
      <c r="J378" s="224"/>
      <c r="K378" s="224"/>
      <c r="L378" s="224"/>
      <c r="M378" s="224"/>
      <c r="N378" s="224"/>
      <c r="O378" s="224"/>
      <c r="P378" s="224"/>
      <c r="Q378" s="224"/>
      <c r="R378" s="224"/>
      <c r="S378" s="224"/>
      <c r="T378" s="224"/>
      <c r="U378" s="224"/>
      <c r="V378" s="224"/>
      <c r="W378" s="224"/>
      <c r="X378" s="224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160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38">
        <v>78</v>
      </c>
      <c r="B379" s="239" t="s">
        <v>504</v>
      </c>
      <c r="C379" s="259" t="s">
        <v>505</v>
      </c>
      <c r="D379" s="240" t="s">
        <v>272</v>
      </c>
      <c r="E379" s="241">
        <v>14</v>
      </c>
      <c r="F379" s="242"/>
      <c r="G379" s="243">
        <f>ROUND(E379*F379,2)</f>
        <v>0</v>
      </c>
      <c r="H379" s="242"/>
      <c r="I379" s="243">
        <f>ROUND(E379*H379,2)</f>
        <v>0</v>
      </c>
      <c r="J379" s="242"/>
      <c r="K379" s="243">
        <f>ROUND(E379*J379,2)</f>
        <v>0</v>
      </c>
      <c r="L379" s="243">
        <v>21</v>
      </c>
      <c r="M379" s="243">
        <f>G379*(1+L379/100)</f>
        <v>0</v>
      </c>
      <c r="N379" s="243">
        <v>0</v>
      </c>
      <c r="O379" s="243">
        <f>ROUND(E379*N379,2)</f>
        <v>0</v>
      </c>
      <c r="P379" s="243">
        <v>0</v>
      </c>
      <c r="Q379" s="243">
        <f>ROUND(E379*P379,2)</f>
        <v>0</v>
      </c>
      <c r="R379" s="243"/>
      <c r="S379" s="243" t="s">
        <v>384</v>
      </c>
      <c r="T379" s="244" t="s">
        <v>154</v>
      </c>
      <c r="U379" s="224">
        <v>0</v>
      </c>
      <c r="V379" s="224">
        <f>ROUND(E379*U379,2)</f>
        <v>0</v>
      </c>
      <c r="W379" s="224"/>
      <c r="X379" s="224" t="s">
        <v>155</v>
      </c>
      <c r="Y379" s="214"/>
      <c r="Z379" s="214"/>
      <c r="AA379" s="214"/>
      <c r="AB379" s="214"/>
      <c r="AC379" s="214"/>
      <c r="AD379" s="214"/>
      <c r="AE379" s="214"/>
      <c r="AF379" s="214"/>
      <c r="AG379" s="214" t="s">
        <v>156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22"/>
      <c r="B380" s="223"/>
      <c r="C380" s="261" t="s">
        <v>487</v>
      </c>
      <c r="D380" s="225"/>
      <c r="E380" s="226"/>
      <c r="F380" s="224"/>
      <c r="G380" s="224"/>
      <c r="H380" s="224"/>
      <c r="I380" s="224"/>
      <c r="J380" s="224"/>
      <c r="K380" s="224"/>
      <c r="L380" s="224"/>
      <c r="M380" s="224"/>
      <c r="N380" s="224"/>
      <c r="O380" s="224"/>
      <c r="P380" s="224"/>
      <c r="Q380" s="224"/>
      <c r="R380" s="224"/>
      <c r="S380" s="224"/>
      <c r="T380" s="224"/>
      <c r="U380" s="224"/>
      <c r="V380" s="224"/>
      <c r="W380" s="224"/>
      <c r="X380" s="224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160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22"/>
      <c r="B381" s="223"/>
      <c r="C381" s="261" t="s">
        <v>506</v>
      </c>
      <c r="D381" s="225"/>
      <c r="E381" s="226">
        <v>7</v>
      </c>
      <c r="F381" s="224"/>
      <c r="G381" s="224"/>
      <c r="H381" s="224"/>
      <c r="I381" s="224"/>
      <c r="J381" s="224"/>
      <c r="K381" s="224"/>
      <c r="L381" s="224"/>
      <c r="M381" s="224"/>
      <c r="N381" s="224"/>
      <c r="O381" s="224"/>
      <c r="P381" s="224"/>
      <c r="Q381" s="224"/>
      <c r="R381" s="224"/>
      <c r="S381" s="224"/>
      <c r="T381" s="224"/>
      <c r="U381" s="224"/>
      <c r="V381" s="224"/>
      <c r="W381" s="224"/>
      <c r="X381" s="224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160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22"/>
      <c r="B382" s="223"/>
      <c r="C382" s="261" t="s">
        <v>507</v>
      </c>
      <c r="D382" s="225"/>
      <c r="E382" s="226">
        <v>7</v>
      </c>
      <c r="F382" s="224"/>
      <c r="G382" s="224"/>
      <c r="H382" s="224"/>
      <c r="I382" s="224"/>
      <c r="J382" s="224"/>
      <c r="K382" s="224"/>
      <c r="L382" s="224"/>
      <c r="M382" s="224"/>
      <c r="N382" s="224"/>
      <c r="O382" s="224"/>
      <c r="P382" s="224"/>
      <c r="Q382" s="224"/>
      <c r="R382" s="224"/>
      <c r="S382" s="224"/>
      <c r="T382" s="224"/>
      <c r="U382" s="224"/>
      <c r="V382" s="224"/>
      <c r="W382" s="224"/>
      <c r="X382" s="224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160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38">
        <v>79</v>
      </c>
      <c r="B383" s="239" t="s">
        <v>508</v>
      </c>
      <c r="C383" s="259" t="s">
        <v>509</v>
      </c>
      <c r="D383" s="240" t="s">
        <v>272</v>
      </c>
      <c r="E383" s="241">
        <v>17</v>
      </c>
      <c r="F383" s="242"/>
      <c r="G383" s="243">
        <f>ROUND(E383*F383,2)</f>
        <v>0</v>
      </c>
      <c r="H383" s="242"/>
      <c r="I383" s="243">
        <f>ROUND(E383*H383,2)</f>
        <v>0</v>
      </c>
      <c r="J383" s="242"/>
      <c r="K383" s="243">
        <f>ROUND(E383*J383,2)</f>
        <v>0</v>
      </c>
      <c r="L383" s="243">
        <v>21</v>
      </c>
      <c r="M383" s="243">
        <f>G383*(1+L383/100)</f>
        <v>0</v>
      </c>
      <c r="N383" s="243">
        <v>0</v>
      </c>
      <c r="O383" s="243">
        <f>ROUND(E383*N383,2)</f>
        <v>0</v>
      </c>
      <c r="P383" s="243">
        <v>0</v>
      </c>
      <c r="Q383" s="243">
        <f>ROUND(E383*P383,2)</f>
        <v>0</v>
      </c>
      <c r="R383" s="243"/>
      <c r="S383" s="243" t="s">
        <v>384</v>
      </c>
      <c r="T383" s="244" t="s">
        <v>154</v>
      </c>
      <c r="U383" s="224">
        <v>0</v>
      </c>
      <c r="V383" s="224">
        <f>ROUND(E383*U383,2)</f>
        <v>0</v>
      </c>
      <c r="W383" s="224"/>
      <c r="X383" s="224" t="s">
        <v>155</v>
      </c>
      <c r="Y383" s="214"/>
      <c r="Z383" s="214"/>
      <c r="AA383" s="214"/>
      <c r="AB383" s="214"/>
      <c r="AC383" s="214"/>
      <c r="AD383" s="214"/>
      <c r="AE383" s="214"/>
      <c r="AF383" s="214"/>
      <c r="AG383" s="214" t="s">
        <v>156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22"/>
      <c r="B384" s="223"/>
      <c r="C384" s="261" t="s">
        <v>487</v>
      </c>
      <c r="D384" s="225"/>
      <c r="E384" s="226"/>
      <c r="F384" s="224"/>
      <c r="G384" s="224"/>
      <c r="H384" s="224"/>
      <c r="I384" s="224"/>
      <c r="J384" s="224"/>
      <c r="K384" s="224"/>
      <c r="L384" s="224"/>
      <c r="M384" s="224"/>
      <c r="N384" s="224"/>
      <c r="O384" s="224"/>
      <c r="P384" s="224"/>
      <c r="Q384" s="224"/>
      <c r="R384" s="224"/>
      <c r="S384" s="224"/>
      <c r="T384" s="224"/>
      <c r="U384" s="224"/>
      <c r="V384" s="224"/>
      <c r="W384" s="224"/>
      <c r="X384" s="224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160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22"/>
      <c r="B385" s="223"/>
      <c r="C385" s="261" t="s">
        <v>510</v>
      </c>
      <c r="D385" s="225"/>
      <c r="E385" s="226">
        <v>10</v>
      </c>
      <c r="F385" s="224"/>
      <c r="G385" s="224"/>
      <c r="H385" s="224"/>
      <c r="I385" s="224"/>
      <c r="J385" s="224"/>
      <c r="K385" s="224"/>
      <c r="L385" s="224"/>
      <c r="M385" s="224"/>
      <c r="N385" s="224"/>
      <c r="O385" s="224"/>
      <c r="P385" s="224"/>
      <c r="Q385" s="224"/>
      <c r="R385" s="224"/>
      <c r="S385" s="224"/>
      <c r="T385" s="224"/>
      <c r="U385" s="224"/>
      <c r="V385" s="224"/>
      <c r="W385" s="224"/>
      <c r="X385" s="224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160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22"/>
      <c r="B386" s="223"/>
      <c r="C386" s="261" t="s">
        <v>511</v>
      </c>
      <c r="D386" s="225"/>
      <c r="E386" s="226">
        <v>1</v>
      </c>
      <c r="F386" s="224"/>
      <c r="G386" s="224"/>
      <c r="H386" s="224"/>
      <c r="I386" s="224"/>
      <c r="J386" s="224"/>
      <c r="K386" s="224"/>
      <c r="L386" s="224"/>
      <c r="M386" s="224"/>
      <c r="N386" s="224"/>
      <c r="O386" s="224"/>
      <c r="P386" s="224"/>
      <c r="Q386" s="224"/>
      <c r="R386" s="224"/>
      <c r="S386" s="224"/>
      <c r="T386" s="224"/>
      <c r="U386" s="224"/>
      <c r="V386" s="224"/>
      <c r="W386" s="224"/>
      <c r="X386" s="224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160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22"/>
      <c r="B387" s="223"/>
      <c r="C387" s="261" t="s">
        <v>490</v>
      </c>
      <c r="D387" s="225"/>
      <c r="E387" s="226">
        <v>1</v>
      </c>
      <c r="F387" s="224"/>
      <c r="G387" s="224"/>
      <c r="H387" s="224"/>
      <c r="I387" s="224"/>
      <c r="J387" s="224"/>
      <c r="K387" s="224"/>
      <c r="L387" s="224"/>
      <c r="M387" s="224"/>
      <c r="N387" s="224"/>
      <c r="O387" s="224"/>
      <c r="P387" s="224"/>
      <c r="Q387" s="224"/>
      <c r="R387" s="224"/>
      <c r="S387" s="224"/>
      <c r="T387" s="224"/>
      <c r="U387" s="224"/>
      <c r="V387" s="224"/>
      <c r="W387" s="224"/>
      <c r="X387" s="224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160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22"/>
      <c r="B388" s="223"/>
      <c r="C388" s="261" t="s">
        <v>278</v>
      </c>
      <c r="D388" s="225"/>
      <c r="E388" s="226">
        <v>3</v>
      </c>
      <c r="F388" s="224"/>
      <c r="G388" s="224"/>
      <c r="H388" s="224"/>
      <c r="I388" s="224"/>
      <c r="J388" s="224"/>
      <c r="K388" s="224"/>
      <c r="L388" s="224"/>
      <c r="M388" s="224"/>
      <c r="N388" s="224"/>
      <c r="O388" s="224"/>
      <c r="P388" s="224"/>
      <c r="Q388" s="224"/>
      <c r="R388" s="224"/>
      <c r="S388" s="224"/>
      <c r="T388" s="224"/>
      <c r="U388" s="224"/>
      <c r="V388" s="224"/>
      <c r="W388" s="224"/>
      <c r="X388" s="224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160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22"/>
      <c r="B389" s="223"/>
      <c r="C389" s="261" t="s">
        <v>498</v>
      </c>
      <c r="D389" s="225"/>
      <c r="E389" s="226">
        <v>1</v>
      </c>
      <c r="F389" s="224"/>
      <c r="G389" s="224"/>
      <c r="H389" s="224"/>
      <c r="I389" s="224"/>
      <c r="J389" s="224"/>
      <c r="K389" s="224"/>
      <c r="L389" s="224"/>
      <c r="M389" s="224"/>
      <c r="N389" s="224"/>
      <c r="O389" s="224"/>
      <c r="P389" s="224"/>
      <c r="Q389" s="224"/>
      <c r="R389" s="224"/>
      <c r="S389" s="224"/>
      <c r="T389" s="224"/>
      <c r="U389" s="224"/>
      <c r="V389" s="224"/>
      <c r="W389" s="224"/>
      <c r="X389" s="224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160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22"/>
      <c r="B390" s="223"/>
      <c r="C390" s="261" t="s">
        <v>491</v>
      </c>
      <c r="D390" s="225"/>
      <c r="E390" s="226">
        <v>1</v>
      </c>
      <c r="F390" s="224"/>
      <c r="G390" s="224"/>
      <c r="H390" s="224"/>
      <c r="I390" s="224"/>
      <c r="J390" s="224"/>
      <c r="K390" s="224"/>
      <c r="L390" s="224"/>
      <c r="M390" s="224"/>
      <c r="N390" s="224"/>
      <c r="O390" s="224"/>
      <c r="P390" s="224"/>
      <c r="Q390" s="224"/>
      <c r="R390" s="224"/>
      <c r="S390" s="224"/>
      <c r="T390" s="224"/>
      <c r="U390" s="224"/>
      <c r="V390" s="224"/>
      <c r="W390" s="224"/>
      <c r="X390" s="224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160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38">
        <v>80</v>
      </c>
      <c r="B391" s="239" t="s">
        <v>512</v>
      </c>
      <c r="C391" s="259" t="s">
        <v>513</v>
      </c>
      <c r="D391" s="240" t="s">
        <v>272</v>
      </c>
      <c r="E391" s="241">
        <v>11</v>
      </c>
      <c r="F391" s="242"/>
      <c r="G391" s="243">
        <f>ROUND(E391*F391,2)</f>
        <v>0</v>
      </c>
      <c r="H391" s="242"/>
      <c r="I391" s="243">
        <f>ROUND(E391*H391,2)</f>
        <v>0</v>
      </c>
      <c r="J391" s="242"/>
      <c r="K391" s="243">
        <f>ROUND(E391*J391,2)</f>
        <v>0</v>
      </c>
      <c r="L391" s="243">
        <v>21</v>
      </c>
      <c r="M391" s="243">
        <f>G391*(1+L391/100)</f>
        <v>0</v>
      </c>
      <c r="N391" s="243">
        <v>0</v>
      </c>
      <c r="O391" s="243">
        <f>ROUND(E391*N391,2)</f>
        <v>0</v>
      </c>
      <c r="P391" s="243">
        <v>0</v>
      </c>
      <c r="Q391" s="243">
        <f>ROUND(E391*P391,2)</f>
        <v>0</v>
      </c>
      <c r="R391" s="243"/>
      <c r="S391" s="243" t="s">
        <v>384</v>
      </c>
      <c r="T391" s="244" t="s">
        <v>154</v>
      </c>
      <c r="U391" s="224">
        <v>0</v>
      </c>
      <c r="V391" s="224">
        <f>ROUND(E391*U391,2)</f>
        <v>0</v>
      </c>
      <c r="W391" s="224"/>
      <c r="X391" s="224" t="s">
        <v>155</v>
      </c>
      <c r="Y391" s="214"/>
      <c r="Z391" s="214"/>
      <c r="AA391" s="214"/>
      <c r="AB391" s="214"/>
      <c r="AC391" s="214"/>
      <c r="AD391" s="214"/>
      <c r="AE391" s="214"/>
      <c r="AF391" s="214"/>
      <c r="AG391" s="214" t="s">
        <v>156</v>
      </c>
      <c r="AH391" s="214"/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22"/>
      <c r="B392" s="223"/>
      <c r="C392" s="261" t="s">
        <v>487</v>
      </c>
      <c r="D392" s="225"/>
      <c r="E392" s="226"/>
      <c r="F392" s="224"/>
      <c r="G392" s="224"/>
      <c r="H392" s="224"/>
      <c r="I392" s="224"/>
      <c r="J392" s="224"/>
      <c r="K392" s="224"/>
      <c r="L392" s="224"/>
      <c r="M392" s="224"/>
      <c r="N392" s="224"/>
      <c r="O392" s="224"/>
      <c r="P392" s="224"/>
      <c r="Q392" s="224"/>
      <c r="R392" s="224"/>
      <c r="S392" s="224"/>
      <c r="T392" s="224"/>
      <c r="U392" s="224"/>
      <c r="V392" s="224"/>
      <c r="W392" s="224"/>
      <c r="X392" s="224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160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22"/>
      <c r="B393" s="223"/>
      <c r="C393" s="261" t="s">
        <v>501</v>
      </c>
      <c r="D393" s="225"/>
      <c r="E393" s="226">
        <v>2</v>
      </c>
      <c r="F393" s="224"/>
      <c r="G393" s="224"/>
      <c r="H393" s="224"/>
      <c r="I393" s="224"/>
      <c r="J393" s="224"/>
      <c r="K393" s="224"/>
      <c r="L393" s="224"/>
      <c r="M393" s="224"/>
      <c r="N393" s="224"/>
      <c r="O393" s="224"/>
      <c r="P393" s="224"/>
      <c r="Q393" s="224"/>
      <c r="R393" s="224"/>
      <c r="S393" s="224"/>
      <c r="T393" s="224"/>
      <c r="U393" s="224"/>
      <c r="V393" s="224"/>
      <c r="W393" s="224"/>
      <c r="X393" s="224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160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22"/>
      <c r="B394" s="223"/>
      <c r="C394" s="261" t="s">
        <v>495</v>
      </c>
      <c r="D394" s="225"/>
      <c r="E394" s="226">
        <v>2</v>
      </c>
      <c r="F394" s="224"/>
      <c r="G394" s="224"/>
      <c r="H394" s="224"/>
      <c r="I394" s="224"/>
      <c r="J394" s="224"/>
      <c r="K394" s="224"/>
      <c r="L394" s="224"/>
      <c r="M394" s="224"/>
      <c r="N394" s="224"/>
      <c r="O394" s="224"/>
      <c r="P394" s="224"/>
      <c r="Q394" s="224"/>
      <c r="R394" s="224"/>
      <c r="S394" s="224"/>
      <c r="T394" s="224"/>
      <c r="U394" s="224"/>
      <c r="V394" s="224"/>
      <c r="W394" s="224"/>
      <c r="X394" s="224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160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22"/>
      <c r="B395" s="223"/>
      <c r="C395" s="261" t="s">
        <v>502</v>
      </c>
      <c r="D395" s="225"/>
      <c r="E395" s="226">
        <v>3</v>
      </c>
      <c r="F395" s="224"/>
      <c r="G395" s="224"/>
      <c r="H395" s="224"/>
      <c r="I395" s="224"/>
      <c r="J395" s="224"/>
      <c r="K395" s="224"/>
      <c r="L395" s="224"/>
      <c r="M395" s="224"/>
      <c r="N395" s="224"/>
      <c r="O395" s="224"/>
      <c r="P395" s="224"/>
      <c r="Q395" s="224"/>
      <c r="R395" s="224"/>
      <c r="S395" s="224"/>
      <c r="T395" s="224"/>
      <c r="U395" s="224"/>
      <c r="V395" s="224"/>
      <c r="W395" s="224"/>
      <c r="X395" s="224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160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22"/>
      <c r="B396" s="223"/>
      <c r="C396" s="261" t="s">
        <v>514</v>
      </c>
      <c r="D396" s="225"/>
      <c r="E396" s="226">
        <v>4</v>
      </c>
      <c r="F396" s="224"/>
      <c r="G396" s="224"/>
      <c r="H396" s="224"/>
      <c r="I396" s="224"/>
      <c r="J396" s="224"/>
      <c r="K396" s="224"/>
      <c r="L396" s="224"/>
      <c r="M396" s="224"/>
      <c r="N396" s="224"/>
      <c r="O396" s="224"/>
      <c r="P396" s="224"/>
      <c r="Q396" s="224"/>
      <c r="R396" s="224"/>
      <c r="S396" s="224"/>
      <c r="T396" s="224"/>
      <c r="U396" s="224"/>
      <c r="V396" s="224"/>
      <c r="W396" s="224"/>
      <c r="X396" s="224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160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ht="22.5" outlineLevel="1" x14ac:dyDescent="0.2">
      <c r="A397" s="238">
        <v>81</v>
      </c>
      <c r="B397" s="239" t="s">
        <v>515</v>
      </c>
      <c r="C397" s="259" t="s">
        <v>516</v>
      </c>
      <c r="D397" s="240" t="s">
        <v>178</v>
      </c>
      <c r="E397" s="241">
        <v>425.55910999999998</v>
      </c>
      <c r="F397" s="242"/>
      <c r="G397" s="243">
        <f>ROUND(E397*F397,2)</f>
        <v>0</v>
      </c>
      <c r="H397" s="242"/>
      <c r="I397" s="243">
        <f>ROUND(E397*H397,2)</f>
        <v>0</v>
      </c>
      <c r="J397" s="242"/>
      <c r="K397" s="243">
        <f>ROUND(E397*J397,2)</f>
        <v>0</v>
      </c>
      <c r="L397" s="243">
        <v>21</v>
      </c>
      <c r="M397" s="243">
        <f>G397*(1+L397/100)</f>
        <v>0</v>
      </c>
      <c r="N397" s="243">
        <v>1.9E-3</v>
      </c>
      <c r="O397" s="243">
        <f>ROUND(E397*N397,2)</f>
        <v>0.81</v>
      </c>
      <c r="P397" s="243">
        <v>0</v>
      </c>
      <c r="Q397" s="243">
        <f>ROUND(E397*P397,2)</f>
        <v>0</v>
      </c>
      <c r="R397" s="243" t="s">
        <v>517</v>
      </c>
      <c r="S397" s="243" t="s">
        <v>153</v>
      </c>
      <c r="T397" s="244" t="s">
        <v>154</v>
      </c>
      <c r="U397" s="224">
        <v>0</v>
      </c>
      <c r="V397" s="224">
        <f>ROUND(E397*U397,2)</f>
        <v>0</v>
      </c>
      <c r="W397" s="224"/>
      <c r="X397" s="224" t="s">
        <v>518</v>
      </c>
      <c r="Y397" s="214"/>
      <c r="Z397" s="214"/>
      <c r="AA397" s="214"/>
      <c r="AB397" s="214"/>
      <c r="AC397" s="214"/>
      <c r="AD397" s="214"/>
      <c r="AE397" s="214"/>
      <c r="AF397" s="214"/>
      <c r="AG397" s="214" t="s">
        <v>519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22"/>
      <c r="B398" s="223"/>
      <c r="C398" s="261" t="s">
        <v>159</v>
      </c>
      <c r="D398" s="225"/>
      <c r="E398" s="226"/>
      <c r="F398" s="224"/>
      <c r="G398" s="224"/>
      <c r="H398" s="224"/>
      <c r="I398" s="224"/>
      <c r="J398" s="224"/>
      <c r="K398" s="224"/>
      <c r="L398" s="224"/>
      <c r="M398" s="224"/>
      <c r="N398" s="224"/>
      <c r="O398" s="224"/>
      <c r="P398" s="224"/>
      <c r="Q398" s="224"/>
      <c r="R398" s="224"/>
      <c r="S398" s="224"/>
      <c r="T398" s="224"/>
      <c r="U398" s="224"/>
      <c r="V398" s="224"/>
      <c r="W398" s="224"/>
      <c r="X398" s="224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160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22"/>
      <c r="B399" s="223"/>
      <c r="C399" s="261" t="s">
        <v>407</v>
      </c>
      <c r="D399" s="225"/>
      <c r="E399" s="226">
        <v>33.813749999999999</v>
      </c>
      <c r="F399" s="224"/>
      <c r="G399" s="224"/>
      <c r="H399" s="224"/>
      <c r="I399" s="224"/>
      <c r="J399" s="224"/>
      <c r="K399" s="224"/>
      <c r="L399" s="224"/>
      <c r="M399" s="224"/>
      <c r="N399" s="224"/>
      <c r="O399" s="224"/>
      <c r="P399" s="224"/>
      <c r="Q399" s="224"/>
      <c r="R399" s="224"/>
      <c r="S399" s="224"/>
      <c r="T399" s="224"/>
      <c r="U399" s="224"/>
      <c r="V399" s="224"/>
      <c r="W399" s="224"/>
      <c r="X399" s="224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160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22"/>
      <c r="B400" s="223"/>
      <c r="C400" s="261" t="s">
        <v>467</v>
      </c>
      <c r="D400" s="225"/>
      <c r="E400" s="226">
        <v>2.4300000000000002</v>
      </c>
      <c r="F400" s="224"/>
      <c r="G400" s="224"/>
      <c r="H400" s="224"/>
      <c r="I400" s="224"/>
      <c r="J400" s="224"/>
      <c r="K400" s="224"/>
      <c r="L400" s="224"/>
      <c r="M400" s="224"/>
      <c r="N400" s="224"/>
      <c r="O400" s="224"/>
      <c r="P400" s="224"/>
      <c r="Q400" s="224"/>
      <c r="R400" s="224"/>
      <c r="S400" s="224"/>
      <c r="T400" s="224"/>
      <c r="U400" s="224"/>
      <c r="V400" s="224"/>
      <c r="W400" s="224"/>
      <c r="X400" s="224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160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22"/>
      <c r="B401" s="223"/>
      <c r="C401" s="263" t="s">
        <v>520</v>
      </c>
      <c r="D401" s="227"/>
      <c r="E401" s="228">
        <v>5.4365600000000001</v>
      </c>
      <c r="F401" s="224"/>
      <c r="G401" s="224"/>
      <c r="H401" s="224"/>
      <c r="I401" s="224"/>
      <c r="J401" s="224"/>
      <c r="K401" s="224"/>
      <c r="L401" s="224"/>
      <c r="M401" s="224"/>
      <c r="N401" s="224"/>
      <c r="O401" s="224"/>
      <c r="P401" s="224"/>
      <c r="Q401" s="224"/>
      <c r="R401" s="224"/>
      <c r="S401" s="224"/>
      <c r="T401" s="224"/>
      <c r="U401" s="224"/>
      <c r="V401" s="224"/>
      <c r="W401" s="224"/>
      <c r="X401" s="224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160</v>
      </c>
      <c r="AH401" s="214">
        <v>4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22"/>
      <c r="B402" s="223"/>
      <c r="C402" s="261" t="s">
        <v>159</v>
      </c>
      <c r="D402" s="225"/>
      <c r="E402" s="226"/>
      <c r="F402" s="224"/>
      <c r="G402" s="224"/>
      <c r="H402" s="224"/>
      <c r="I402" s="224"/>
      <c r="J402" s="224"/>
      <c r="K402" s="224"/>
      <c r="L402" s="224"/>
      <c r="M402" s="224"/>
      <c r="N402" s="224"/>
      <c r="O402" s="224"/>
      <c r="P402" s="224"/>
      <c r="Q402" s="224"/>
      <c r="R402" s="224"/>
      <c r="S402" s="224"/>
      <c r="T402" s="224"/>
      <c r="U402" s="224"/>
      <c r="V402" s="224"/>
      <c r="W402" s="224"/>
      <c r="X402" s="224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160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22"/>
      <c r="B403" s="223"/>
      <c r="C403" s="261" t="s">
        <v>480</v>
      </c>
      <c r="D403" s="225"/>
      <c r="E403" s="226">
        <v>306.15600000000001</v>
      </c>
      <c r="F403" s="224"/>
      <c r="G403" s="224"/>
      <c r="H403" s="224"/>
      <c r="I403" s="224"/>
      <c r="J403" s="224"/>
      <c r="K403" s="224"/>
      <c r="L403" s="224"/>
      <c r="M403" s="224"/>
      <c r="N403" s="224"/>
      <c r="O403" s="224"/>
      <c r="P403" s="224"/>
      <c r="Q403" s="224"/>
      <c r="R403" s="224"/>
      <c r="S403" s="224"/>
      <c r="T403" s="224"/>
      <c r="U403" s="224"/>
      <c r="V403" s="224"/>
      <c r="W403" s="224"/>
      <c r="X403" s="224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160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22"/>
      <c r="B404" s="223"/>
      <c r="C404" s="261" t="s">
        <v>471</v>
      </c>
      <c r="D404" s="225"/>
      <c r="E404" s="226">
        <v>13.1625</v>
      </c>
      <c r="F404" s="224"/>
      <c r="G404" s="224"/>
      <c r="H404" s="224"/>
      <c r="I404" s="224"/>
      <c r="J404" s="224"/>
      <c r="K404" s="224"/>
      <c r="L404" s="224"/>
      <c r="M404" s="224"/>
      <c r="N404" s="224"/>
      <c r="O404" s="224"/>
      <c r="P404" s="224"/>
      <c r="Q404" s="224"/>
      <c r="R404" s="224"/>
      <c r="S404" s="224"/>
      <c r="T404" s="224"/>
      <c r="U404" s="224"/>
      <c r="V404" s="224"/>
      <c r="W404" s="224"/>
      <c r="X404" s="224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160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22"/>
      <c r="B405" s="223"/>
      <c r="C405" s="261" t="s">
        <v>472</v>
      </c>
      <c r="D405" s="225"/>
      <c r="E405" s="226">
        <v>0.58050000000000002</v>
      </c>
      <c r="F405" s="224"/>
      <c r="G405" s="224"/>
      <c r="H405" s="224"/>
      <c r="I405" s="224"/>
      <c r="J405" s="224"/>
      <c r="K405" s="224"/>
      <c r="L405" s="224"/>
      <c r="M405" s="224"/>
      <c r="N405" s="224"/>
      <c r="O405" s="224"/>
      <c r="P405" s="224"/>
      <c r="Q405" s="224"/>
      <c r="R405" s="224"/>
      <c r="S405" s="224"/>
      <c r="T405" s="224"/>
      <c r="U405" s="224"/>
      <c r="V405" s="224"/>
      <c r="W405" s="224"/>
      <c r="X405" s="224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160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22"/>
      <c r="B406" s="223"/>
      <c r="C406" s="263" t="s">
        <v>288</v>
      </c>
      <c r="D406" s="227"/>
      <c r="E406" s="228">
        <v>63.979799999999997</v>
      </c>
      <c r="F406" s="224"/>
      <c r="G406" s="224"/>
      <c r="H406" s="224"/>
      <c r="I406" s="224"/>
      <c r="J406" s="224"/>
      <c r="K406" s="224"/>
      <c r="L406" s="224"/>
      <c r="M406" s="224"/>
      <c r="N406" s="224"/>
      <c r="O406" s="224"/>
      <c r="P406" s="224"/>
      <c r="Q406" s="224"/>
      <c r="R406" s="224"/>
      <c r="S406" s="224"/>
      <c r="T406" s="224"/>
      <c r="U406" s="224"/>
      <c r="V406" s="224"/>
      <c r="W406" s="224"/>
      <c r="X406" s="224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160</v>
      </c>
      <c r="AH406" s="214">
        <v>4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ht="22.5" outlineLevel="1" x14ac:dyDescent="0.2">
      <c r="A407" s="238">
        <v>82</v>
      </c>
      <c r="B407" s="239" t="s">
        <v>521</v>
      </c>
      <c r="C407" s="259" t="s">
        <v>522</v>
      </c>
      <c r="D407" s="240" t="s">
        <v>178</v>
      </c>
      <c r="E407" s="241">
        <v>406.27301</v>
      </c>
      <c r="F407" s="242"/>
      <c r="G407" s="243">
        <f>ROUND(E407*F407,2)</f>
        <v>0</v>
      </c>
      <c r="H407" s="242"/>
      <c r="I407" s="243">
        <f>ROUND(E407*H407,2)</f>
        <v>0</v>
      </c>
      <c r="J407" s="242"/>
      <c r="K407" s="243">
        <f>ROUND(E407*J407,2)</f>
        <v>0</v>
      </c>
      <c r="L407" s="243">
        <v>21</v>
      </c>
      <c r="M407" s="243">
        <f>G407*(1+L407/100)</f>
        <v>0</v>
      </c>
      <c r="N407" s="243">
        <v>2.5400000000000002E-3</v>
      </c>
      <c r="O407" s="243">
        <f>ROUND(E407*N407,2)</f>
        <v>1.03</v>
      </c>
      <c r="P407" s="243">
        <v>0</v>
      </c>
      <c r="Q407" s="243">
        <f>ROUND(E407*P407,2)</f>
        <v>0</v>
      </c>
      <c r="R407" s="243" t="s">
        <v>517</v>
      </c>
      <c r="S407" s="243" t="s">
        <v>153</v>
      </c>
      <c r="T407" s="244" t="s">
        <v>154</v>
      </c>
      <c r="U407" s="224">
        <v>0</v>
      </c>
      <c r="V407" s="224">
        <f>ROUND(E407*U407,2)</f>
        <v>0</v>
      </c>
      <c r="W407" s="224"/>
      <c r="X407" s="224" t="s">
        <v>518</v>
      </c>
      <c r="Y407" s="214"/>
      <c r="Z407" s="214"/>
      <c r="AA407" s="214"/>
      <c r="AB407" s="214"/>
      <c r="AC407" s="214"/>
      <c r="AD407" s="214"/>
      <c r="AE407" s="214"/>
      <c r="AF407" s="214"/>
      <c r="AG407" s="214" t="s">
        <v>519</v>
      </c>
      <c r="AH407" s="214"/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22"/>
      <c r="B408" s="223"/>
      <c r="C408" s="261" t="s">
        <v>159</v>
      </c>
      <c r="D408" s="225"/>
      <c r="E408" s="226"/>
      <c r="F408" s="224"/>
      <c r="G408" s="224"/>
      <c r="H408" s="224"/>
      <c r="I408" s="224"/>
      <c r="J408" s="224"/>
      <c r="K408" s="224"/>
      <c r="L408" s="224"/>
      <c r="M408" s="224"/>
      <c r="N408" s="224"/>
      <c r="O408" s="224"/>
      <c r="P408" s="224"/>
      <c r="Q408" s="224"/>
      <c r="R408" s="224"/>
      <c r="S408" s="224"/>
      <c r="T408" s="224"/>
      <c r="U408" s="224"/>
      <c r="V408" s="224"/>
      <c r="W408" s="224"/>
      <c r="X408" s="224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160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22"/>
      <c r="B409" s="223"/>
      <c r="C409" s="261" t="s">
        <v>407</v>
      </c>
      <c r="D409" s="225"/>
      <c r="E409" s="226">
        <v>33.813749999999999</v>
      </c>
      <c r="F409" s="224"/>
      <c r="G409" s="224"/>
      <c r="H409" s="224"/>
      <c r="I409" s="224"/>
      <c r="J409" s="224"/>
      <c r="K409" s="224"/>
      <c r="L409" s="224"/>
      <c r="M409" s="224"/>
      <c r="N409" s="224"/>
      <c r="O409" s="224"/>
      <c r="P409" s="224"/>
      <c r="Q409" s="224"/>
      <c r="R409" s="224"/>
      <c r="S409" s="224"/>
      <c r="T409" s="224"/>
      <c r="U409" s="224"/>
      <c r="V409" s="224"/>
      <c r="W409" s="224"/>
      <c r="X409" s="224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160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22"/>
      <c r="B410" s="223"/>
      <c r="C410" s="263" t="s">
        <v>520</v>
      </c>
      <c r="D410" s="227"/>
      <c r="E410" s="228">
        <v>5.0720599999999996</v>
      </c>
      <c r="F410" s="224"/>
      <c r="G410" s="224"/>
      <c r="H410" s="224"/>
      <c r="I410" s="224"/>
      <c r="J410" s="224"/>
      <c r="K410" s="224"/>
      <c r="L410" s="224"/>
      <c r="M410" s="224"/>
      <c r="N410" s="224"/>
      <c r="O410" s="224"/>
      <c r="P410" s="224"/>
      <c r="Q410" s="224"/>
      <c r="R410" s="224"/>
      <c r="S410" s="224"/>
      <c r="T410" s="224"/>
      <c r="U410" s="224"/>
      <c r="V410" s="224"/>
      <c r="W410" s="224"/>
      <c r="X410" s="224"/>
      <c r="Y410" s="214"/>
      <c r="Z410" s="214"/>
      <c r="AA410" s="214"/>
      <c r="AB410" s="214"/>
      <c r="AC410" s="214"/>
      <c r="AD410" s="214"/>
      <c r="AE410" s="214"/>
      <c r="AF410" s="214"/>
      <c r="AG410" s="214" t="s">
        <v>160</v>
      </c>
      <c r="AH410" s="214">
        <v>4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">
      <c r="A411" s="222"/>
      <c r="B411" s="223"/>
      <c r="C411" s="261" t="s">
        <v>159</v>
      </c>
      <c r="D411" s="225"/>
      <c r="E411" s="226"/>
      <c r="F411" s="224"/>
      <c r="G411" s="224"/>
      <c r="H411" s="224"/>
      <c r="I411" s="224"/>
      <c r="J411" s="224"/>
      <c r="K411" s="224"/>
      <c r="L411" s="224"/>
      <c r="M411" s="224"/>
      <c r="N411" s="224"/>
      <c r="O411" s="224"/>
      <c r="P411" s="224"/>
      <c r="Q411" s="224"/>
      <c r="R411" s="224"/>
      <c r="S411" s="224"/>
      <c r="T411" s="224"/>
      <c r="U411" s="224"/>
      <c r="V411" s="224"/>
      <c r="W411" s="224"/>
      <c r="X411" s="224"/>
      <c r="Y411" s="214"/>
      <c r="Z411" s="214"/>
      <c r="AA411" s="214"/>
      <c r="AB411" s="214"/>
      <c r="AC411" s="214"/>
      <c r="AD411" s="214"/>
      <c r="AE411" s="214"/>
      <c r="AF411" s="214"/>
      <c r="AG411" s="214" t="s">
        <v>160</v>
      </c>
      <c r="AH411" s="214">
        <v>0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22"/>
      <c r="B412" s="223"/>
      <c r="C412" s="261" t="s">
        <v>480</v>
      </c>
      <c r="D412" s="225"/>
      <c r="E412" s="226">
        <v>306.15600000000001</v>
      </c>
      <c r="F412" s="224"/>
      <c r="G412" s="224"/>
      <c r="H412" s="224"/>
      <c r="I412" s="224"/>
      <c r="J412" s="224"/>
      <c r="K412" s="224"/>
      <c r="L412" s="224"/>
      <c r="M412" s="224"/>
      <c r="N412" s="224"/>
      <c r="O412" s="224"/>
      <c r="P412" s="224"/>
      <c r="Q412" s="224"/>
      <c r="R412" s="224"/>
      <c r="S412" s="224"/>
      <c r="T412" s="224"/>
      <c r="U412" s="224"/>
      <c r="V412" s="224"/>
      <c r="W412" s="224"/>
      <c r="X412" s="224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160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22"/>
      <c r="B413" s="223"/>
      <c r="C413" s="263" t="s">
        <v>288</v>
      </c>
      <c r="D413" s="227"/>
      <c r="E413" s="228">
        <v>61.231200000000001</v>
      </c>
      <c r="F413" s="224"/>
      <c r="G413" s="224"/>
      <c r="H413" s="224"/>
      <c r="I413" s="224"/>
      <c r="J413" s="224"/>
      <c r="K413" s="224"/>
      <c r="L413" s="224"/>
      <c r="M413" s="224"/>
      <c r="N413" s="224"/>
      <c r="O413" s="224"/>
      <c r="P413" s="224"/>
      <c r="Q413" s="224"/>
      <c r="R413" s="224"/>
      <c r="S413" s="224"/>
      <c r="T413" s="224"/>
      <c r="U413" s="224"/>
      <c r="V413" s="224"/>
      <c r="W413" s="224"/>
      <c r="X413" s="224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160</v>
      </c>
      <c r="AH413" s="214">
        <v>4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ht="22.5" outlineLevel="1" x14ac:dyDescent="0.2">
      <c r="A414" s="238">
        <v>83</v>
      </c>
      <c r="B414" s="239" t="s">
        <v>523</v>
      </c>
      <c r="C414" s="259" t="s">
        <v>524</v>
      </c>
      <c r="D414" s="240" t="s">
        <v>178</v>
      </c>
      <c r="E414" s="241">
        <v>336.77159999999998</v>
      </c>
      <c r="F414" s="242"/>
      <c r="G414" s="243">
        <f>ROUND(E414*F414,2)</f>
        <v>0</v>
      </c>
      <c r="H414" s="242"/>
      <c r="I414" s="243">
        <f>ROUND(E414*H414,2)</f>
        <v>0</v>
      </c>
      <c r="J414" s="242"/>
      <c r="K414" s="243">
        <f>ROUND(E414*J414,2)</f>
        <v>0</v>
      </c>
      <c r="L414" s="243">
        <v>21</v>
      </c>
      <c r="M414" s="243">
        <f>G414*(1+L414/100)</f>
        <v>0</v>
      </c>
      <c r="N414" s="243">
        <v>1.4999999999999999E-4</v>
      </c>
      <c r="O414" s="243">
        <f>ROUND(E414*N414,2)</f>
        <v>0.05</v>
      </c>
      <c r="P414" s="243">
        <v>0</v>
      </c>
      <c r="Q414" s="243">
        <f>ROUND(E414*P414,2)</f>
        <v>0</v>
      </c>
      <c r="R414" s="243" t="s">
        <v>517</v>
      </c>
      <c r="S414" s="243" t="s">
        <v>153</v>
      </c>
      <c r="T414" s="244" t="s">
        <v>154</v>
      </c>
      <c r="U414" s="224">
        <v>0</v>
      </c>
      <c r="V414" s="224">
        <f>ROUND(E414*U414,2)</f>
        <v>0</v>
      </c>
      <c r="W414" s="224"/>
      <c r="X414" s="224" t="s">
        <v>518</v>
      </c>
      <c r="Y414" s="214"/>
      <c r="Z414" s="214"/>
      <c r="AA414" s="214"/>
      <c r="AB414" s="214"/>
      <c r="AC414" s="214"/>
      <c r="AD414" s="214"/>
      <c r="AE414" s="214"/>
      <c r="AF414" s="214"/>
      <c r="AG414" s="214" t="s">
        <v>519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22"/>
      <c r="B415" s="223"/>
      <c r="C415" s="261" t="s">
        <v>159</v>
      </c>
      <c r="D415" s="225"/>
      <c r="E415" s="226"/>
      <c r="F415" s="224"/>
      <c r="G415" s="224"/>
      <c r="H415" s="224"/>
      <c r="I415" s="224"/>
      <c r="J415" s="224"/>
      <c r="K415" s="224"/>
      <c r="L415" s="224"/>
      <c r="M415" s="224"/>
      <c r="N415" s="224"/>
      <c r="O415" s="224"/>
      <c r="P415" s="224"/>
      <c r="Q415" s="224"/>
      <c r="R415" s="224"/>
      <c r="S415" s="224"/>
      <c r="T415" s="224"/>
      <c r="U415" s="224"/>
      <c r="V415" s="224"/>
      <c r="W415" s="224"/>
      <c r="X415" s="224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160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22"/>
      <c r="B416" s="223"/>
      <c r="C416" s="261" t="s">
        <v>480</v>
      </c>
      <c r="D416" s="225"/>
      <c r="E416" s="226">
        <v>306.15600000000001</v>
      </c>
      <c r="F416" s="224"/>
      <c r="G416" s="224"/>
      <c r="H416" s="224"/>
      <c r="I416" s="224"/>
      <c r="J416" s="224"/>
      <c r="K416" s="224"/>
      <c r="L416" s="224"/>
      <c r="M416" s="224"/>
      <c r="N416" s="224"/>
      <c r="O416" s="224"/>
      <c r="P416" s="224"/>
      <c r="Q416" s="224"/>
      <c r="R416" s="224"/>
      <c r="S416" s="224"/>
      <c r="T416" s="224"/>
      <c r="U416" s="224"/>
      <c r="V416" s="224"/>
      <c r="W416" s="224"/>
      <c r="X416" s="224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160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22"/>
      <c r="B417" s="223"/>
      <c r="C417" s="263" t="s">
        <v>525</v>
      </c>
      <c r="D417" s="227"/>
      <c r="E417" s="228">
        <v>30.615600000000001</v>
      </c>
      <c r="F417" s="224"/>
      <c r="G417" s="224"/>
      <c r="H417" s="224"/>
      <c r="I417" s="224"/>
      <c r="J417" s="224"/>
      <c r="K417" s="224"/>
      <c r="L417" s="224"/>
      <c r="M417" s="224"/>
      <c r="N417" s="224"/>
      <c r="O417" s="224"/>
      <c r="P417" s="224"/>
      <c r="Q417" s="224"/>
      <c r="R417" s="224"/>
      <c r="S417" s="224"/>
      <c r="T417" s="224"/>
      <c r="U417" s="224"/>
      <c r="V417" s="224"/>
      <c r="W417" s="224"/>
      <c r="X417" s="224"/>
      <c r="Y417" s="214"/>
      <c r="Z417" s="214"/>
      <c r="AA417" s="214"/>
      <c r="AB417" s="214"/>
      <c r="AC417" s="214"/>
      <c r="AD417" s="214"/>
      <c r="AE417" s="214"/>
      <c r="AF417" s="214"/>
      <c r="AG417" s="214" t="s">
        <v>160</v>
      </c>
      <c r="AH417" s="214">
        <v>4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ht="22.5" outlineLevel="1" x14ac:dyDescent="0.2">
      <c r="A418" s="238">
        <v>84</v>
      </c>
      <c r="B418" s="239" t="s">
        <v>526</v>
      </c>
      <c r="C418" s="259" t="s">
        <v>527</v>
      </c>
      <c r="D418" s="240" t="s">
        <v>178</v>
      </c>
      <c r="E418" s="241">
        <v>336.77159999999998</v>
      </c>
      <c r="F418" s="242"/>
      <c r="G418" s="243">
        <f>ROUND(E418*F418,2)</f>
        <v>0</v>
      </c>
      <c r="H418" s="242"/>
      <c r="I418" s="243">
        <f>ROUND(E418*H418,2)</f>
        <v>0</v>
      </c>
      <c r="J418" s="242"/>
      <c r="K418" s="243">
        <f>ROUND(E418*J418,2)</f>
        <v>0</v>
      </c>
      <c r="L418" s="243">
        <v>21</v>
      </c>
      <c r="M418" s="243">
        <f>G418*(1+L418/100)</f>
        <v>0</v>
      </c>
      <c r="N418" s="243">
        <v>2.9999999999999997E-4</v>
      </c>
      <c r="O418" s="243">
        <f>ROUND(E418*N418,2)</f>
        <v>0.1</v>
      </c>
      <c r="P418" s="243">
        <v>0</v>
      </c>
      <c r="Q418" s="243">
        <f>ROUND(E418*P418,2)</f>
        <v>0</v>
      </c>
      <c r="R418" s="243" t="s">
        <v>517</v>
      </c>
      <c r="S418" s="243" t="s">
        <v>153</v>
      </c>
      <c r="T418" s="244" t="s">
        <v>154</v>
      </c>
      <c r="U418" s="224">
        <v>0</v>
      </c>
      <c r="V418" s="224">
        <f>ROUND(E418*U418,2)</f>
        <v>0</v>
      </c>
      <c r="W418" s="224"/>
      <c r="X418" s="224" t="s">
        <v>518</v>
      </c>
      <c r="Y418" s="214"/>
      <c r="Z418" s="214"/>
      <c r="AA418" s="214"/>
      <c r="AB418" s="214"/>
      <c r="AC418" s="214"/>
      <c r="AD418" s="214"/>
      <c r="AE418" s="214"/>
      <c r="AF418" s="214"/>
      <c r="AG418" s="214" t="s">
        <v>519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22"/>
      <c r="B419" s="223"/>
      <c r="C419" s="261" t="s">
        <v>159</v>
      </c>
      <c r="D419" s="225"/>
      <c r="E419" s="226"/>
      <c r="F419" s="224"/>
      <c r="G419" s="224"/>
      <c r="H419" s="224"/>
      <c r="I419" s="224"/>
      <c r="J419" s="224"/>
      <c r="K419" s="224"/>
      <c r="L419" s="224"/>
      <c r="M419" s="224"/>
      <c r="N419" s="224"/>
      <c r="O419" s="224"/>
      <c r="P419" s="224"/>
      <c r="Q419" s="224"/>
      <c r="R419" s="224"/>
      <c r="S419" s="224"/>
      <c r="T419" s="224"/>
      <c r="U419" s="224"/>
      <c r="V419" s="224"/>
      <c r="W419" s="224"/>
      <c r="X419" s="224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160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22"/>
      <c r="B420" s="223"/>
      <c r="C420" s="261" t="s">
        <v>480</v>
      </c>
      <c r="D420" s="225"/>
      <c r="E420" s="226">
        <v>306.15600000000001</v>
      </c>
      <c r="F420" s="224"/>
      <c r="G420" s="224"/>
      <c r="H420" s="224"/>
      <c r="I420" s="224"/>
      <c r="J420" s="224"/>
      <c r="K420" s="224"/>
      <c r="L420" s="224"/>
      <c r="M420" s="224"/>
      <c r="N420" s="224"/>
      <c r="O420" s="224"/>
      <c r="P420" s="224"/>
      <c r="Q420" s="224"/>
      <c r="R420" s="224"/>
      <c r="S420" s="224"/>
      <c r="T420" s="224"/>
      <c r="U420" s="224"/>
      <c r="V420" s="224"/>
      <c r="W420" s="224"/>
      <c r="X420" s="224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160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22"/>
      <c r="B421" s="223"/>
      <c r="C421" s="263" t="s">
        <v>525</v>
      </c>
      <c r="D421" s="227"/>
      <c r="E421" s="228">
        <v>30.615600000000001</v>
      </c>
      <c r="F421" s="224"/>
      <c r="G421" s="224"/>
      <c r="H421" s="224"/>
      <c r="I421" s="224"/>
      <c r="J421" s="224"/>
      <c r="K421" s="224"/>
      <c r="L421" s="224"/>
      <c r="M421" s="224"/>
      <c r="N421" s="224"/>
      <c r="O421" s="224"/>
      <c r="P421" s="224"/>
      <c r="Q421" s="224"/>
      <c r="R421" s="224"/>
      <c r="S421" s="224"/>
      <c r="T421" s="224"/>
      <c r="U421" s="224"/>
      <c r="V421" s="224"/>
      <c r="W421" s="224"/>
      <c r="X421" s="224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160</v>
      </c>
      <c r="AH421" s="214">
        <v>4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ht="22.5" outlineLevel="1" x14ac:dyDescent="0.2">
      <c r="A422" s="238">
        <v>85</v>
      </c>
      <c r="B422" s="239" t="s">
        <v>528</v>
      </c>
      <c r="C422" s="259" t="s">
        <v>529</v>
      </c>
      <c r="D422" s="240" t="s">
        <v>178</v>
      </c>
      <c r="E422" s="241">
        <v>868.28719999999998</v>
      </c>
      <c r="F422" s="242"/>
      <c r="G422" s="243">
        <f>ROUND(E422*F422,2)</f>
        <v>0</v>
      </c>
      <c r="H422" s="242"/>
      <c r="I422" s="243">
        <f>ROUND(E422*H422,2)</f>
        <v>0</v>
      </c>
      <c r="J422" s="242"/>
      <c r="K422" s="243">
        <f>ROUND(E422*J422,2)</f>
        <v>0</v>
      </c>
      <c r="L422" s="243">
        <v>21</v>
      </c>
      <c r="M422" s="243">
        <f>G422*(1+L422/100)</f>
        <v>0</v>
      </c>
      <c r="N422" s="243">
        <v>5.0000000000000001E-4</v>
      </c>
      <c r="O422" s="243">
        <f>ROUND(E422*N422,2)</f>
        <v>0.43</v>
      </c>
      <c r="P422" s="243">
        <v>0</v>
      </c>
      <c r="Q422" s="243">
        <f>ROUND(E422*P422,2)</f>
        <v>0</v>
      </c>
      <c r="R422" s="243" t="s">
        <v>517</v>
      </c>
      <c r="S422" s="243" t="s">
        <v>153</v>
      </c>
      <c r="T422" s="244" t="s">
        <v>154</v>
      </c>
      <c r="U422" s="224">
        <v>0</v>
      </c>
      <c r="V422" s="224">
        <f>ROUND(E422*U422,2)</f>
        <v>0</v>
      </c>
      <c r="W422" s="224"/>
      <c r="X422" s="224" t="s">
        <v>518</v>
      </c>
      <c r="Y422" s="214"/>
      <c r="Z422" s="214"/>
      <c r="AA422" s="214"/>
      <c r="AB422" s="214"/>
      <c r="AC422" s="214"/>
      <c r="AD422" s="214"/>
      <c r="AE422" s="214"/>
      <c r="AF422" s="214"/>
      <c r="AG422" s="214" t="s">
        <v>519</v>
      </c>
      <c r="AH422" s="214"/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22"/>
      <c r="B423" s="223"/>
      <c r="C423" s="261" t="s">
        <v>530</v>
      </c>
      <c r="D423" s="225"/>
      <c r="E423" s="226">
        <v>227.85499999999999</v>
      </c>
      <c r="F423" s="224"/>
      <c r="G423" s="224"/>
      <c r="H423" s="224"/>
      <c r="I423" s="224"/>
      <c r="J423" s="224"/>
      <c r="K423" s="224"/>
      <c r="L423" s="224"/>
      <c r="M423" s="224"/>
      <c r="N423" s="224"/>
      <c r="O423" s="224"/>
      <c r="P423" s="224"/>
      <c r="Q423" s="224"/>
      <c r="R423" s="224"/>
      <c r="S423" s="224"/>
      <c r="T423" s="224"/>
      <c r="U423" s="224"/>
      <c r="V423" s="224"/>
      <c r="W423" s="224"/>
      <c r="X423" s="224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160</v>
      </c>
      <c r="AH423" s="214">
        <v>5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22"/>
      <c r="B424" s="223"/>
      <c r="C424" s="261" t="s">
        <v>531</v>
      </c>
      <c r="D424" s="225"/>
      <c r="E424" s="226">
        <v>227.85499999999999</v>
      </c>
      <c r="F424" s="224"/>
      <c r="G424" s="224"/>
      <c r="H424" s="224"/>
      <c r="I424" s="224"/>
      <c r="J424" s="224"/>
      <c r="K424" s="224"/>
      <c r="L424" s="224"/>
      <c r="M424" s="224"/>
      <c r="N424" s="224"/>
      <c r="O424" s="224"/>
      <c r="P424" s="224"/>
      <c r="Q424" s="224"/>
      <c r="R424" s="224"/>
      <c r="S424" s="224"/>
      <c r="T424" s="224"/>
      <c r="U424" s="224"/>
      <c r="V424" s="224"/>
      <c r="W424" s="224"/>
      <c r="X424" s="224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160</v>
      </c>
      <c r="AH424" s="214">
        <v>5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22"/>
      <c r="B425" s="223"/>
      <c r="C425" s="261" t="s">
        <v>532</v>
      </c>
      <c r="D425" s="225"/>
      <c r="E425" s="226">
        <v>319.899</v>
      </c>
      <c r="F425" s="224"/>
      <c r="G425" s="224"/>
      <c r="H425" s="224"/>
      <c r="I425" s="224"/>
      <c r="J425" s="224"/>
      <c r="K425" s="224"/>
      <c r="L425" s="224"/>
      <c r="M425" s="224"/>
      <c r="N425" s="224"/>
      <c r="O425" s="224"/>
      <c r="P425" s="224"/>
      <c r="Q425" s="224"/>
      <c r="R425" s="224"/>
      <c r="S425" s="224"/>
      <c r="T425" s="224"/>
      <c r="U425" s="224"/>
      <c r="V425" s="224"/>
      <c r="W425" s="224"/>
      <c r="X425" s="224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160</v>
      </c>
      <c r="AH425" s="214">
        <v>5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22"/>
      <c r="B426" s="223"/>
      <c r="C426" s="261" t="s">
        <v>533</v>
      </c>
      <c r="D426" s="225"/>
      <c r="E426" s="226">
        <v>319.899</v>
      </c>
      <c r="F426" s="224"/>
      <c r="G426" s="224"/>
      <c r="H426" s="224"/>
      <c r="I426" s="224"/>
      <c r="J426" s="224"/>
      <c r="K426" s="224"/>
      <c r="L426" s="224"/>
      <c r="M426" s="224"/>
      <c r="N426" s="224"/>
      <c r="O426" s="224"/>
      <c r="P426" s="224"/>
      <c r="Q426" s="224"/>
      <c r="R426" s="224"/>
      <c r="S426" s="224"/>
      <c r="T426" s="224"/>
      <c r="U426" s="224"/>
      <c r="V426" s="224"/>
      <c r="W426" s="224"/>
      <c r="X426" s="224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160</v>
      </c>
      <c r="AH426" s="214">
        <v>5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22"/>
      <c r="B427" s="223"/>
      <c r="C427" s="263" t="s">
        <v>525</v>
      </c>
      <c r="D427" s="227"/>
      <c r="E427" s="228">
        <v>109.5508</v>
      </c>
      <c r="F427" s="224"/>
      <c r="G427" s="224"/>
      <c r="H427" s="224"/>
      <c r="I427" s="224"/>
      <c r="J427" s="224"/>
      <c r="K427" s="224"/>
      <c r="L427" s="224"/>
      <c r="M427" s="224"/>
      <c r="N427" s="224"/>
      <c r="O427" s="224"/>
      <c r="P427" s="224"/>
      <c r="Q427" s="224"/>
      <c r="R427" s="224"/>
      <c r="S427" s="224"/>
      <c r="T427" s="224"/>
      <c r="U427" s="224"/>
      <c r="V427" s="224"/>
      <c r="W427" s="224"/>
      <c r="X427" s="224"/>
      <c r="Y427" s="214"/>
      <c r="Z427" s="214"/>
      <c r="AA427" s="214"/>
      <c r="AB427" s="214"/>
      <c r="AC427" s="214"/>
      <c r="AD427" s="214"/>
      <c r="AE427" s="214"/>
      <c r="AF427" s="214"/>
      <c r="AG427" s="214" t="s">
        <v>160</v>
      </c>
      <c r="AH427" s="214">
        <v>4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22"/>
      <c r="B428" s="223"/>
      <c r="C428" s="261" t="s">
        <v>534</v>
      </c>
      <c r="D428" s="225"/>
      <c r="E428" s="226">
        <v>-336.77159999999998</v>
      </c>
      <c r="F428" s="224"/>
      <c r="G428" s="224"/>
      <c r="H428" s="224"/>
      <c r="I428" s="224"/>
      <c r="J428" s="224"/>
      <c r="K428" s="224"/>
      <c r="L428" s="224"/>
      <c r="M428" s="224"/>
      <c r="N428" s="224"/>
      <c r="O428" s="224"/>
      <c r="P428" s="224"/>
      <c r="Q428" s="224"/>
      <c r="R428" s="224"/>
      <c r="S428" s="224"/>
      <c r="T428" s="224"/>
      <c r="U428" s="224"/>
      <c r="V428" s="224"/>
      <c r="W428" s="224"/>
      <c r="X428" s="224"/>
      <c r="Y428" s="214"/>
      <c r="Z428" s="214"/>
      <c r="AA428" s="214"/>
      <c r="AB428" s="214"/>
      <c r="AC428" s="214"/>
      <c r="AD428" s="214"/>
      <c r="AE428" s="214"/>
      <c r="AF428" s="214"/>
      <c r="AG428" s="214" t="s">
        <v>160</v>
      </c>
      <c r="AH428" s="214">
        <v>5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38">
        <v>86</v>
      </c>
      <c r="B429" s="239" t="s">
        <v>535</v>
      </c>
      <c r="C429" s="259" t="s">
        <v>536</v>
      </c>
      <c r="D429" s="240" t="s">
        <v>207</v>
      </c>
      <c r="E429" s="241">
        <v>2.7084600000000001</v>
      </c>
      <c r="F429" s="242"/>
      <c r="G429" s="243">
        <f>ROUND(E429*F429,2)</f>
        <v>0</v>
      </c>
      <c r="H429" s="242"/>
      <c r="I429" s="243">
        <f>ROUND(E429*H429,2)</f>
        <v>0</v>
      </c>
      <c r="J429" s="242"/>
      <c r="K429" s="243">
        <f>ROUND(E429*J429,2)</f>
        <v>0</v>
      </c>
      <c r="L429" s="243">
        <v>21</v>
      </c>
      <c r="M429" s="243">
        <f>G429*(1+L429/100)</f>
        <v>0</v>
      </c>
      <c r="N429" s="243">
        <v>0</v>
      </c>
      <c r="O429" s="243">
        <f>ROUND(E429*N429,2)</f>
        <v>0</v>
      </c>
      <c r="P429" s="243">
        <v>0</v>
      </c>
      <c r="Q429" s="243">
        <f>ROUND(E429*P429,2)</f>
        <v>0</v>
      </c>
      <c r="R429" s="243" t="s">
        <v>449</v>
      </c>
      <c r="S429" s="243" t="s">
        <v>153</v>
      </c>
      <c r="T429" s="244" t="s">
        <v>154</v>
      </c>
      <c r="U429" s="224">
        <v>1.5669999999999999</v>
      </c>
      <c r="V429" s="224">
        <f>ROUND(E429*U429,2)</f>
        <v>4.24</v>
      </c>
      <c r="W429" s="224"/>
      <c r="X429" s="224" t="s">
        <v>440</v>
      </c>
      <c r="Y429" s="214"/>
      <c r="Z429" s="214"/>
      <c r="AA429" s="214"/>
      <c r="AB429" s="214"/>
      <c r="AC429" s="214"/>
      <c r="AD429" s="214"/>
      <c r="AE429" s="214"/>
      <c r="AF429" s="214"/>
      <c r="AG429" s="214" t="s">
        <v>441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22"/>
      <c r="B430" s="223"/>
      <c r="C430" s="260" t="s">
        <v>537</v>
      </c>
      <c r="D430" s="246"/>
      <c r="E430" s="246"/>
      <c r="F430" s="246"/>
      <c r="G430" s="246"/>
      <c r="H430" s="224"/>
      <c r="I430" s="224"/>
      <c r="J430" s="224"/>
      <c r="K430" s="224"/>
      <c r="L430" s="224"/>
      <c r="M430" s="224"/>
      <c r="N430" s="224"/>
      <c r="O430" s="224"/>
      <c r="P430" s="224"/>
      <c r="Q430" s="224"/>
      <c r="R430" s="224"/>
      <c r="S430" s="224"/>
      <c r="T430" s="224"/>
      <c r="U430" s="224"/>
      <c r="V430" s="224"/>
      <c r="W430" s="224"/>
      <c r="X430" s="224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158</v>
      </c>
      <c r="AH430" s="214"/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22"/>
      <c r="B431" s="223"/>
      <c r="C431" s="261" t="s">
        <v>443</v>
      </c>
      <c r="D431" s="225"/>
      <c r="E431" s="226"/>
      <c r="F431" s="224"/>
      <c r="G431" s="224"/>
      <c r="H431" s="224"/>
      <c r="I431" s="224"/>
      <c r="J431" s="224"/>
      <c r="K431" s="224"/>
      <c r="L431" s="224"/>
      <c r="M431" s="224"/>
      <c r="N431" s="224"/>
      <c r="O431" s="224"/>
      <c r="P431" s="224"/>
      <c r="Q431" s="224"/>
      <c r="R431" s="224"/>
      <c r="S431" s="224"/>
      <c r="T431" s="224"/>
      <c r="U431" s="224"/>
      <c r="V431" s="224"/>
      <c r="W431" s="224"/>
      <c r="X431" s="224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160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22"/>
      <c r="B432" s="223"/>
      <c r="C432" s="261" t="s">
        <v>538</v>
      </c>
      <c r="D432" s="225"/>
      <c r="E432" s="226"/>
      <c r="F432" s="224"/>
      <c r="G432" s="224"/>
      <c r="H432" s="224"/>
      <c r="I432" s="224"/>
      <c r="J432" s="224"/>
      <c r="K432" s="224"/>
      <c r="L432" s="224"/>
      <c r="M432" s="224"/>
      <c r="N432" s="224"/>
      <c r="O432" s="224"/>
      <c r="P432" s="224"/>
      <c r="Q432" s="224"/>
      <c r="R432" s="224"/>
      <c r="S432" s="224"/>
      <c r="T432" s="224"/>
      <c r="U432" s="224"/>
      <c r="V432" s="224"/>
      <c r="W432" s="224"/>
      <c r="X432" s="224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160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22"/>
      <c r="B433" s="223"/>
      <c r="C433" s="261" t="s">
        <v>539</v>
      </c>
      <c r="D433" s="225"/>
      <c r="E433" s="226">
        <v>2.7084600000000001</v>
      </c>
      <c r="F433" s="224"/>
      <c r="G433" s="224"/>
      <c r="H433" s="224"/>
      <c r="I433" s="224"/>
      <c r="J433" s="224"/>
      <c r="K433" s="224"/>
      <c r="L433" s="224"/>
      <c r="M433" s="224"/>
      <c r="N433" s="224"/>
      <c r="O433" s="224"/>
      <c r="P433" s="224"/>
      <c r="Q433" s="224"/>
      <c r="R433" s="224"/>
      <c r="S433" s="224"/>
      <c r="T433" s="224"/>
      <c r="U433" s="224"/>
      <c r="V433" s="224"/>
      <c r="W433" s="224"/>
      <c r="X433" s="224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160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x14ac:dyDescent="0.2">
      <c r="A434" s="232" t="s">
        <v>147</v>
      </c>
      <c r="B434" s="233" t="s">
        <v>103</v>
      </c>
      <c r="C434" s="258" t="s">
        <v>104</v>
      </c>
      <c r="D434" s="234"/>
      <c r="E434" s="235"/>
      <c r="F434" s="236"/>
      <c r="G434" s="236">
        <f>SUMIF(AG435:AG461,"&lt;&gt;NOR",G435:G461)</f>
        <v>0</v>
      </c>
      <c r="H434" s="236"/>
      <c r="I434" s="236">
        <f>SUM(I435:I461)</f>
        <v>0</v>
      </c>
      <c r="J434" s="236"/>
      <c r="K434" s="236">
        <f>SUM(K435:K461)</f>
        <v>0</v>
      </c>
      <c r="L434" s="236"/>
      <c r="M434" s="236">
        <f>SUM(M435:M461)</f>
        <v>0</v>
      </c>
      <c r="N434" s="236"/>
      <c r="O434" s="236">
        <f>SUM(O435:O461)</f>
        <v>0.8</v>
      </c>
      <c r="P434" s="236"/>
      <c r="Q434" s="236">
        <f>SUM(Q435:Q461)</f>
        <v>0</v>
      </c>
      <c r="R434" s="236"/>
      <c r="S434" s="236"/>
      <c r="T434" s="237"/>
      <c r="U434" s="231"/>
      <c r="V434" s="231">
        <f>SUM(V435:V461)</f>
        <v>133.78</v>
      </c>
      <c r="W434" s="231"/>
      <c r="X434" s="231"/>
      <c r="AG434" t="s">
        <v>148</v>
      </c>
    </row>
    <row r="435" spans="1:60" outlineLevel="1" x14ac:dyDescent="0.2">
      <c r="A435" s="238">
        <v>87</v>
      </c>
      <c r="B435" s="239" t="s">
        <v>540</v>
      </c>
      <c r="C435" s="259" t="s">
        <v>541</v>
      </c>
      <c r="D435" s="240" t="s">
        <v>178</v>
      </c>
      <c r="E435" s="241">
        <v>208.23750000000001</v>
      </c>
      <c r="F435" s="242"/>
      <c r="G435" s="243">
        <f>ROUND(E435*F435,2)</f>
        <v>0</v>
      </c>
      <c r="H435" s="242"/>
      <c r="I435" s="243">
        <f>ROUND(E435*H435,2)</f>
        <v>0</v>
      </c>
      <c r="J435" s="242"/>
      <c r="K435" s="243">
        <f>ROUND(E435*J435,2)</f>
        <v>0</v>
      </c>
      <c r="L435" s="243">
        <v>21</v>
      </c>
      <c r="M435" s="243">
        <f>G435*(1+L435/100)</f>
        <v>0</v>
      </c>
      <c r="N435" s="243">
        <v>3.0000000000000001E-5</v>
      </c>
      <c r="O435" s="243">
        <f>ROUND(E435*N435,2)</f>
        <v>0.01</v>
      </c>
      <c r="P435" s="243">
        <v>0</v>
      </c>
      <c r="Q435" s="243">
        <f>ROUND(E435*P435,2)</f>
        <v>0</v>
      </c>
      <c r="R435" s="243" t="s">
        <v>449</v>
      </c>
      <c r="S435" s="243" t="s">
        <v>153</v>
      </c>
      <c r="T435" s="244" t="s">
        <v>154</v>
      </c>
      <c r="U435" s="224">
        <v>0.317</v>
      </c>
      <c r="V435" s="224">
        <f>ROUND(E435*U435,2)</f>
        <v>66.010000000000005</v>
      </c>
      <c r="W435" s="224"/>
      <c r="X435" s="224" t="s">
        <v>155</v>
      </c>
      <c r="Y435" s="214"/>
      <c r="Z435" s="214"/>
      <c r="AA435" s="214"/>
      <c r="AB435" s="214"/>
      <c r="AC435" s="214"/>
      <c r="AD435" s="214"/>
      <c r="AE435" s="214"/>
      <c r="AF435" s="214"/>
      <c r="AG435" s="214" t="s">
        <v>156</v>
      </c>
      <c r="AH435" s="214"/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22"/>
      <c r="B436" s="223"/>
      <c r="C436" s="261" t="s">
        <v>159</v>
      </c>
      <c r="D436" s="225"/>
      <c r="E436" s="226"/>
      <c r="F436" s="224"/>
      <c r="G436" s="224"/>
      <c r="H436" s="224"/>
      <c r="I436" s="224"/>
      <c r="J436" s="224"/>
      <c r="K436" s="224"/>
      <c r="L436" s="224"/>
      <c r="M436" s="224"/>
      <c r="N436" s="224"/>
      <c r="O436" s="224"/>
      <c r="P436" s="224"/>
      <c r="Q436" s="224"/>
      <c r="R436" s="224"/>
      <c r="S436" s="224"/>
      <c r="T436" s="224"/>
      <c r="U436" s="224"/>
      <c r="V436" s="224"/>
      <c r="W436" s="224"/>
      <c r="X436" s="224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160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22"/>
      <c r="B437" s="223"/>
      <c r="C437" s="261" t="s">
        <v>542</v>
      </c>
      <c r="D437" s="225"/>
      <c r="E437" s="226">
        <v>216.56700000000001</v>
      </c>
      <c r="F437" s="224"/>
      <c r="G437" s="224"/>
      <c r="H437" s="224"/>
      <c r="I437" s="224"/>
      <c r="J437" s="224"/>
      <c r="K437" s="224"/>
      <c r="L437" s="224"/>
      <c r="M437" s="224"/>
      <c r="N437" s="224"/>
      <c r="O437" s="224"/>
      <c r="P437" s="224"/>
      <c r="Q437" s="224"/>
      <c r="R437" s="224"/>
      <c r="S437" s="224"/>
      <c r="T437" s="224"/>
      <c r="U437" s="224"/>
      <c r="V437" s="224"/>
      <c r="W437" s="224"/>
      <c r="X437" s="224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160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22"/>
      <c r="B438" s="223"/>
      <c r="C438" s="261" t="s">
        <v>543</v>
      </c>
      <c r="D438" s="225"/>
      <c r="E438" s="226">
        <v>-8.3294999999999995</v>
      </c>
      <c r="F438" s="224"/>
      <c r="G438" s="224"/>
      <c r="H438" s="224"/>
      <c r="I438" s="224"/>
      <c r="J438" s="224"/>
      <c r="K438" s="224"/>
      <c r="L438" s="224"/>
      <c r="M438" s="224"/>
      <c r="N438" s="224"/>
      <c r="O438" s="224"/>
      <c r="P438" s="224"/>
      <c r="Q438" s="224"/>
      <c r="R438" s="224"/>
      <c r="S438" s="224"/>
      <c r="T438" s="224"/>
      <c r="U438" s="224"/>
      <c r="V438" s="224"/>
      <c r="W438" s="224"/>
      <c r="X438" s="224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160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38">
        <v>88</v>
      </c>
      <c r="B439" s="239" t="s">
        <v>544</v>
      </c>
      <c r="C439" s="259" t="s">
        <v>545</v>
      </c>
      <c r="D439" s="240" t="s">
        <v>178</v>
      </c>
      <c r="E439" s="241">
        <v>208.23750000000001</v>
      </c>
      <c r="F439" s="242"/>
      <c r="G439" s="243">
        <f>ROUND(E439*F439,2)</f>
        <v>0</v>
      </c>
      <c r="H439" s="242"/>
      <c r="I439" s="243">
        <f>ROUND(E439*H439,2)</f>
        <v>0</v>
      </c>
      <c r="J439" s="242"/>
      <c r="K439" s="243">
        <f>ROUND(E439*J439,2)</f>
        <v>0</v>
      </c>
      <c r="L439" s="243">
        <v>21</v>
      </c>
      <c r="M439" s="243">
        <f>G439*(1+L439/100)</f>
        <v>0</v>
      </c>
      <c r="N439" s="243">
        <v>0</v>
      </c>
      <c r="O439" s="243">
        <f>ROUND(E439*N439,2)</f>
        <v>0</v>
      </c>
      <c r="P439" s="243">
        <v>0</v>
      </c>
      <c r="Q439" s="243">
        <f>ROUND(E439*P439,2)</f>
        <v>0</v>
      </c>
      <c r="R439" s="243" t="s">
        <v>449</v>
      </c>
      <c r="S439" s="243" t="s">
        <v>153</v>
      </c>
      <c r="T439" s="244" t="s">
        <v>154</v>
      </c>
      <c r="U439" s="224">
        <v>0.1</v>
      </c>
      <c r="V439" s="224">
        <f>ROUND(E439*U439,2)</f>
        <v>20.82</v>
      </c>
      <c r="W439" s="224"/>
      <c r="X439" s="224" t="s">
        <v>155</v>
      </c>
      <c r="Y439" s="214"/>
      <c r="Z439" s="214"/>
      <c r="AA439" s="214"/>
      <c r="AB439" s="214"/>
      <c r="AC439" s="214"/>
      <c r="AD439" s="214"/>
      <c r="AE439" s="214"/>
      <c r="AF439" s="214"/>
      <c r="AG439" s="214" t="s">
        <v>156</v>
      </c>
      <c r="AH439" s="214"/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22"/>
      <c r="B440" s="223"/>
      <c r="C440" s="261" t="s">
        <v>546</v>
      </c>
      <c r="D440" s="225"/>
      <c r="E440" s="226">
        <v>208.23750000000001</v>
      </c>
      <c r="F440" s="224"/>
      <c r="G440" s="224"/>
      <c r="H440" s="224"/>
      <c r="I440" s="224"/>
      <c r="J440" s="224"/>
      <c r="K440" s="224"/>
      <c r="L440" s="224"/>
      <c r="M440" s="224"/>
      <c r="N440" s="224"/>
      <c r="O440" s="224"/>
      <c r="P440" s="224"/>
      <c r="Q440" s="224"/>
      <c r="R440" s="224"/>
      <c r="S440" s="224"/>
      <c r="T440" s="224"/>
      <c r="U440" s="224"/>
      <c r="V440" s="224"/>
      <c r="W440" s="224"/>
      <c r="X440" s="224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160</v>
      </c>
      <c r="AH440" s="214">
        <v>5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38">
        <v>89</v>
      </c>
      <c r="B441" s="239" t="s">
        <v>547</v>
      </c>
      <c r="C441" s="259" t="s">
        <v>548</v>
      </c>
      <c r="D441" s="240" t="s">
        <v>178</v>
      </c>
      <c r="E441" s="241">
        <v>208.23750000000001</v>
      </c>
      <c r="F441" s="242"/>
      <c r="G441" s="243">
        <f>ROUND(E441*F441,2)</f>
        <v>0</v>
      </c>
      <c r="H441" s="242"/>
      <c r="I441" s="243">
        <f>ROUND(E441*H441,2)</f>
        <v>0</v>
      </c>
      <c r="J441" s="242"/>
      <c r="K441" s="243">
        <f>ROUND(E441*J441,2)</f>
        <v>0</v>
      </c>
      <c r="L441" s="243">
        <v>21</v>
      </c>
      <c r="M441" s="243">
        <f>G441*(1+L441/100)</f>
        <v>0</v>
      </c>
      <c r="N441" s="243">
        <v>3.0000000000000001E-5</v>
      </c>
      <c r="O441" s="243">
        <f>ROUND(E441*N441,2)</f>
        <v>0.01</v>
      </c>
      <c r="P441" s="243">
        <v>0</v>
      </c>
      <c r="Q441" s="243">
        <f>ROUND(E441*P441,2)</f>
        <v>0</v>
      </c>
      <c r="R441" s="243" t="s">
        <v>449</v>
      </c>
      <c r="S441" s="243" t="s">
        <v>153</v>
      </c>
      <c r="T441" s="244" t="s">
        <v>154</v>
      </c>
      <c r="U441" s="224">
        <v>0.11765</v>
      </c>
      <c r="V441" s="224">
        <f>ROUND(E441*U441,2)</f>
        <v>24.5</v>
      </c>
      <c r="W441" s="224"/>
      <c r="X441" s="224" t="s">
        <v>155</v>
      </c>
      <c r="Y441" s="214"/>
      <c r="Z441" s="214"/>
      <c r="AA441" s="214"/>
      <c r="AB441" s="214"/>
      <c r="AC441" s="214"/>
      <c r="AD441" s="214"/>
      <c r="AE441" s="214"/>
      <c r="AF441" s="214"/>
      <c r="AG441" s="214" t="s">
        <v>156</v>
      </c>
      <c r="AH441" s="214"/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22"/>
      <c r="B442" s="223"/>
      <c r="C442" s="261" t="s">
        <v>546</v>
      </c>
      <c r="D442" s="225"/>
      <c r="E442" s="226">
        <v>208.23750000000001</v>
      </c>
      <c r="F442" s="224"/>
      <c r="G442" s="224"/>
      <c r="H442" s="224"/>
      <c r="I442" s="224"/>
      <c r="J442" s="224"/>
      <c r="K442" s="224"/>
      <c r="L442" s="224"/>
      <c r="M442" s="224"/>
      <c r="N442" s="224"/>
      <c r="O442" s="224"/>
      <c r="P442" s="224"/>
      <c r="Q442" s="224"/>
      <c r="R442" s="224"/>
      <c r="S442" s="224"/>
      <c r="T442" s="224"/>
      <c r="U442" s="224"/>
      <c r="V442" s="224"/>
      <c r="W442" s="224"/>
      <c r="X442" s="224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160</v>
      </c>
      <c r="AH442" s="214">
        <v>5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38">
        <v>90</v>
      </c>
      <c r="B443" s="239" t="s">
        <v>549</v>
      </c>
      <c r="C443" s="259" t="s">
        <v>550</v>
      </c>
      <c r="D443" s="240" t="s">
        <v>178</v>
      </c>
      <c r="E443" s="241">
        <v>208.23750000000001</v>
      </c>
      <c r="F443" s="242"/>
      <c r="G443" s="243">
        <f>ROUND(E443*F443,2)</f>
        <v>0</v>
      </c>
      <c r="H443" s="242"/>
      <c r="I443" s="243">
        <f>ROUND(E443*H443,2)</f>
        <v>0</v>
      </c>
      <c r="J443" s="242"/>
      <c r="K443" s="243">
        <f>ROUND(E443*J443,2)</f>
        <v>0</v>
      </c>
      <c r="L443" s="243">
        <v>21</v>
      </c>
      <c r="M443" s="243">
        <f>G443*(1+L443/100)</f>
        <v>0</v>
      </c>
      <c r="N443" s="243">
        <v>0</v>
      </c>
      <c r="O443" s="243">
        <f>ROUND(E443*N443,2)</f>
        <v>0</v>
      </c>
      <c r="P443" s="243">
        <v>0</v>
      </c>
      <c r="Q443" s="243">
        <f>ROUND(E443*P443,2)</f>
        <v>0</v>
      </c>
      <c r="R443" s="243" t="s">
        <v>449</v>
      </c>
      <c r="S443" s="243" t="s">
        <v>153</v>
      </c>
      <c r="T443" s="244" t="s">
        <v>154</v>
      </c>
      <c r="U443" s="224">
        <v>0.1</v>
      </c>
      <c r="V443" s="224">
        <f>ROUND(E443*U443,2)</f>
        <v>20.82</v>
      </c>
      <c r="W443" s="224"/>
      <c r="X443" s="224" t="s">
        <v>155</v>
      </c>
      <c r="Y443" s="214"/>
      <c r="Z443" s="214"/>
      <c r="AA443" s="214"/>
      <c r="AB443" s="214"/>
      <c r="AC443" s="214"/>
      <c r="AD443" s="214"/>
      <c r="AE443" s="214"/>
      <c r="AF443" s="214"/>
      <c r="AG443" s="214" t="s">
        <v>156</v>
      </c>
      <c r="AH443" s="214"/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22"/>
      <c r="B444" s="223"/>
      <c r="C444" s="261" t="s">
        <v>159</v>
      </c>
      <c r="D444" s="225"/>
      <c r="E444" s="226"/>
      <c r="F444" s="224"/>
      <c r="G444" s="224"/>
      <c r="H444" s="224"/>
      <c r="I444" s="224"/>
      <c r="J444" s="224"/>
      <c r="K444" s="224"/>
      <c r="L444" s="224"/>
      <c r="M444" s="224"/>
      <c r="N444" s="224"/>
      <c r="O444" s="224"/>
      <c r="P444" s="224"/>
      <c r="Q444" s="224"/>
      <c r="R444" s="224"/>
      <c r="S444" s="224"/>
      <c r="T444" s="224"/>
      <c r="U444" s="224"/>
      <c r="V444" s="224"/>
      <c r="W444" s="224"/>
      <c r="X444" s="224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160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22"/>
      <c r="B445" s="223"/>
      <c r="C445" s="261" t="s">
        <v>542</v>
      </c>
      <c r="D445" s="225"/>
      <c r="E445" s="226">
        <v>216.56700000000001</v>
      </c>
      <c r="F445" s="224"/>
      <c r="G445" s="224"/>
      <c r="H445" s="224"/>
      <c r="I445" s="224"/>
      <c r="J445" s="224"/>
      <c r="K445" s="224"/>
      <c r="L445" s="224"/>
      <c r="M445" s="224"/>
      <c r="N445" s="224"/>
      <c r="O445" s="224"/>
      <c r="P445" s="224"/>
      <c r="Q445" s="224"/>
      <c r="R445" s="224"/>
      <c r="S445" s="224"/>
      <c r="T445" s="224"/>
      <c r="U445" s="224"/>
      <c r="V445" s="224"/>
      <c r="W445" s="224"/>
      <c r="X445" s="224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160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22"/>
      <c r="B446" s="223"/>
      <c r="C446" s="261" t="s">
        <v>543</v>
      </c>
      <c r="D446" s="225"/>
      <c r="E446" s="226">
        <v>-8.3294999999999995</v>
      </c>
      <c r="F446" s="224"/>
      <c r="G446" s="224"/>
      <c r="H446" s="224"/>
      <c r="I446" s="224"/>
      <c r="J446" s="224"/>
      <c r="K446" s="224"/>
      <c r="L446" s="224"/>
      <c r="M446" s="224"/>
      <c r="N446" s="224"/>
      <c r="O446" s="224"/>
      <c r="P446" s="224"/>
      <c r="Q446" s="224"/>
      <c r="R446" s="224"/>
      <c r="S446" s="224"/>
      <c r="T446" s="224"/>
      <c r="U446" s="224"/>
      <c r="V446" s="224"/>
      <c r="W446" s="224"/>
      <c r="X446" s="224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160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ht="33.75" outlineLevel="1" x14ac:dyDescent="0.2">
      <c r="A447" s="238">
        <v>91</v>
      </c>
      <c r="B447" s="239" t="s">
        <v>551</v>
      </c>
      <c r="C447" s="259" t="s">
        <v>552</v>
      </c>
      <c r="D447" s="240" t="s">
        <v>178</v>
      </c>
      <c r="E447" s="241">
        <v>239.47313</v>
      </c>
      <c r="F447" s="242"/>
      <c r="G447" s="243">
        <f>ROUND(E447*F447,2)</f>
        <v>0</v>
      </c>
      <c r="H447" s="242"/>
      <c r="I447" s="243">
        <f>ROUND(E447*H447,2)</f>
        <v>0</v>
      </c>
      <c r="J447" s="242"/>
      <c r="K447" s="243">
        <f>ROUND(E447*J447,2)</f>
        <v>0</v>
      </c>
      <c r="L447" s="243">
        <v>21</v>
      </c>
      <c r="M447" s="243">
        <f>G447*(1+L447/100)</f>
        <v>0</v>
      </c>
      <c r="N447" s="243">
        <v>1.9300000000000001E-3</v>
      </c>
      <c r="O447" s="243">
        <f>ROUND(E447*N447,2)</f>
        <v>0.46</v>
      </c>
      <c r="P447" s="243">
        <v>0</v>
      </c>
      <c r="Q447" s="243">
        <f>ROUND(E447*P447,2)</f>
        <v>0</v>
      </c>
      <c r="R447" s="243" t="s">
        <v>517</v>
      </c>
      <c r="S447" s="243" t="s">
        <v>153</v>
      </c>
      <c r="T447" s="244" t="s">
        <v>154</v>
      </c>
      <c r="U447" s="224">
        <v>0</v>
      </c>
      <c r="V447" s="224">
        <f>ROUND(E447*U447,2)</f>
        <v>0</v>
      </c>
      <c r="W447" s="224"/>
      <c r="X447" s="224" t="s">
        <v>518</v>
      </c>
      <c r="Y447" s="214"/>
      <c r="Z447" s="214"/>
      <c r="AA447" s="214"/>
      <c r="AB447" s="214"/>
      <c r="AC447" s="214"/>
      <c r="AD447" s="214"/>
      <c r="AE447" s="214"/>
      <c r="AF447" s="214"/>
      <c r="AG447" s="214" t="s">
        <v>519</v>
      </c>
      <c r="AH447" s="214"/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22"/>
      <c r="B448" s="223"/>
      <c r="C448" s="261" t="s">
        <v>546</v>
      </c>
      <c r="D448" s="225"/>
      <c r="E448" s="226">
        <v>208.23750000000001</v>
      </c>
      <c r="F448" s="224"/>
      <c r="G448" s="224"/>
      <c r="H448" s="224"/>
      <c r="I448" s="224"/>
      <c r="J448" s="224"/>
      <c r="K448" s="224"/>
      <c r="L448" s="224"/>
      <c r="M448" s="224"/>
      <c r="N448" s="224"/>
      <c r="O448" s="224"/>
      <c r="P448" s="224"/>
      <c r="Q448" s="224"/>
      <c r="R448" s="224"/>
      <c r="S448" s="224"/>
      <c r="T448" s="224"/>
      <c r="U448" s="224"/>
      <c r="V448" s="224"/>
      <c r="W448" s="224"/>
      <c r="X448" s="224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160</v>
      </c>
      <c r="AH448" s="214">
        <v>5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22"/>
      <c r="B449" s="223"/>
      <c r="C449" s="263" t="s">
        <v>520</v>
      </c>
      <c r="D449" s="227"/>
      <c r="E449" s="228">
        <v>31.23563</v>
      </c>
      <c r="F449" s="224"/>
      <c r="G449" s="224"/>
      <c r="H449" s="224"/>
      <c r="I449" s="224"/>
      <c r="J449" s="224"/>
      <c r="K449" s="224"/>
      <c r="L449" s="224"/>
      <c r="M449" s="224"/>
      <c r="N449" s="224"/>
      <c r="O449" s="224"/>
      <c r="P449" s="224"/>
      <c r="Q449" s="224"/>
      <c r="R449" s="224"/>
      <c r="S449" s="224"/>
      <c r="T449" s="224"/>
      <c r="U449" s="224"/>
      <c r="V449" s="224"/>
      <c r="W449" s="224"/>
      <c r="X449" s="224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160</v>
      </c>
      <c r="AH449" s="214">
        <v>4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38">
        <v>92</v>
      </c>
      <c r="B450" s="239" t="s">
        <v>553</v>
      </c>
      <c r="C450" s="259" t="s">
        <v>554</v>
      </c>
      <c r="D450" s="240" t="s">
        <v>178</v>
      </c>
      <c r="E450" s="241">
        <v>229.06125</v>
      </c>
      <c r="F450" s="242"/>
      <c r="G450" s="243">
        <f>ROUND(E450*F450,2)</f>
        <v>0</v>
      </c>
      <c r="H450" s="242"/>
      <c r="I450" s="243">
        <f>ROUND(E450*H450,2)</f>
        <v>0</v>
      </c>
      <c r="J450" s="242"/>
      <c r="K450" s="243">
        <f>ROUND(E450*J450,2)</f>
        <v>0</v>
      </c>
      <c r="L450" s="243">
        <v>21</v>
      </c>
      <c r="M450" s="243">
        <f>G450*(1+L450/100)</f>
        <v>0</v>
      </c>
      <c r="N450" s="243">
        <v>4.0000000000000002E-4</v>
      </c>
      <c r="O450" s="243">
        <f>ROUND(E450*N450,2)</f>
        <v>0.09</v>
      </c>
      <c r="P450" s="243">
        <v>0</v>
      </c>
      <c r="Q450" s="243">
        <f>ROUND(E450*P450,2)</f>
        <v>0</v>
      </c>
      <c r="R450" s="243" t="s">
        <v>517</v>
      </c>
      <c r="S450" s="243" t="s">
        <v>153</v>
      </c>
      <c r="T450" s="244" t="s">
        <v>154</v>
      </c>
      <c r="U450" s="224">
        <v>0</v>
      </c>
      <c r="V450" s="224">
        <f>ROUND(E450*U450,2)</f>
        <v>0</v>
      </c>
      <c r="W450" s="224"/>
      <c r="X450" s="224" t="s">
        <v>518</v>
      </c>
      <c r="Y450" s="214"/>
      <c r="Z450" s="214"/>
      <c r="AA450" s="214"/>
      <c r="AB450" s="214"/>
      <c r="AC450" s="214"/>
      <c r="AD450" s="214"/>
      <c r="AE450" s="214"/>
      <c r="AF450" s="214"/>
      <c r="AG450" s="214" t="s">
        <v>519</v>
      </c>
      <c r="AH450" s="214"/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22"/>
      <c r="B451" s="223"/>
      <c r="C451" s="261" t="s">
        <v>555</v>
      </c>
      <c r="D451" s="225"/>
      <c r="E451" s="226">
        <v>208.23750000000001</v>
      </c>
      <c r="F451" s="224"/>
      <c r="G451" s="224"/>
      <c r="H451" s="224"/>
      <c r="I451" s="224"/>
      <c r="J451" s="224"/>
      <c r="K451" s="224"/>
      <c r="L451" s="224"/>
      <c r="M451" s="224"/>
      <c r="N451" s="224"/>
      <c r="O451" s="224"/>
      <c r="P451" s="224"/>
      <c r="Q451" s="224"/>
      <c r="R451" s="224"/>
      <c r="S451" s="224"/>
      <c r="T451" s="224"/>
      <c r="U451" s="224"/>
      <c r="V451" s="224"/>
      <c r="W451" s="224"/>
      <c r="X451" s="224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160</v>
      </c>
      <c r="AH451" s="214">
        <v>5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22"/>
      <c r="B452" s="223"/>
      <c r="C452" s="263" t="s">
        <v>525</v>
      </c>
      <c r="D452" s="227"/>
      <c r="E452" s="228">
        <v>20.82375</v>
      </c>
      <c r="F452" s="224"/>
      <c r="G452" s="224"/>
      <c r="H452" s="224"/>
      <c r="I452" s="224"/>
      <c r="J452" s="224"/>
      <c r="K452" s="224"/>
      <c r="L452" s="224"/>
      <c r="M452" s="224"/>
      <c r="N452" s="224"/>
      <c r="O452" s="224"/>
      <c r="P452" s="224"/>
      <c r="Q452" s="224"/>
      <c r="R452" s="224"/>
      <c r="S452" s="224"/>
      <c r="T452" s="224"/>
      <c r="U452" s="224"/>
      <c r="V452" s="224"/>
      <c r="W452" s="224"/>
      <c r="X452" s="224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160</v>
      </c>
      <c r="AH452" s="214">
        <v>4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ht="22.5" outlineLevel="1" x14ac:dyDescent="0.2">
      <c r="A453" s="238">
        <v>93</v>
      </c>
      <c r="B453" s="239" t="s">
        <v>528</v>
      </c>
      <c r="C453" s="259" t="s">
        <v>529</v>
      </c>
      <c r="D453" s="240" t="s">
        <v>178</v>
      </c>
      <c r="E453" s="241">
        <v>458.1225</v>
      </c>
      <c r="F453" s="242"/>
      <c r="G453" s="243">
        <f>ROUND(E453*F453,2)</f>
        <v>0</v>
      </c>
      <c r="H453" s="242"/>
      <c r="I453" s="243">
        <f>ROUND(E453*H453,2)</f>
        <v>0</v>
      </c>
      <c r="J453" s="242"/>
      <c r="K453" s="243">
        <f>ROUND(E453*J453,2)</f>
        <v>0</v>
      </c>
      <c r="L453" s="243">
        <v>21</v>
      </c>
      <c r="M453" s="243">
        <f>G453*(1+L453/100)</f>
        <v>0</v>
      </c>
      <c r="N453" s="243">
        <v>5.0000000000000001E-4</v>
      </c>
      <c r="O453" s="243">
        <f>ROUND(E453*N453,2)</f>
        <v>0.23</v>
      </c>
      <c r="P453" s="243">
        <v>0</v>
      </c>
      <c r="Q453" s="243">
        <f>ROUND(E453*P453,2)</f>
        <v>0</v>
      </c>
      <c r="R453" s="243" t="s">
        <v>517</v>
      </c>
      <c r="S453" s="243" t="s">
        <v>153</v>
      </c>
      <c r="T453" s="244" t="s">
        <v>154</v>
      </c>
      <c r="U453" s="224">
        <v>0</v>
      </c>
      <c r="V453" s="224">
        <f>ROUND(E453*U453,2)</f>
        <v>0</v>
      </c>
      <c r="W453" s="224"/>
      <c r="X453" s="224" t="s">
        <v>518</v>
      </c>
      <c r="Y453" s="214"/>
      <c r="Z453" s="214"/>
      <c r="AA453" s="214"/>
      <c r="AB453" s="214"/>
      <c r="AC453" s="214"/>
      <c r="AD453" s="214"/>
      <c r="AE453" s="214"/>
      <c r="AF453" s="214"/>
      <c r="AG453" s="214" t="s">
        <v>519</v>
      </c>
      <c r="AH453" s="214"/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22"/>
      <c r="B454" s="223"/>
      <c r="C454" s="261" t="s">
        <v>556</v>
      </c>
      <c r="D454" s="225"/>
      <c r="E454" s="226">
        <v>208.23750000000001</v>
      </c>
      <c r="F454" s="224"/>
      <c r="G454" s="224"/>
      <c r="H454" s="224"/>
      <c r="I454" s="224"/>
      <c r="J454" s="224"/>
      <c r="K454" s="224"/>
      <c r="L454" s="224"/>
      <c r="M454" s="224"/>
      <c r="N454" s="224"/>
      <c r="O454" s="224"/>
      <c r="P454" s="224"/>
      <c r="Q454" s="224"/>
      <c r="R454" s="224"/>
      <c r="S454" s="224"/>
      <c r="T454" s="224"/>
      <c r="U454" s="224"/>
      <c r="V454" s="224"/>
      <c r="W454" s="224"/>
      <c r="X454" s="224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160</v>
      </c>
      <c r="AH454" s="214">
        <v>5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22"/>
      <c r="B455" s="223"/>
      <c r="C455" s="261" t="s">
        <v>557</v>
      </c>
      <c r="D455" s="225"/>
      <c r="E455" s="226">
        <v>208.23750000000001</v>
      </c>
      <c r="F455" s="224"/>
      <c r="G455" s="224"/>
      <c r="H455" s="224"/>
      <c r="I455" s="224"/>
      <c r="J455" s="224"/>
      <c r="K455" s="224"/>
      <c r="L455" s="224"/>
      <c r="M455" s="224"/>
      <c r="N455" s="224"/>
      <c r="O455" s="224"/>
      <c r="P455" s="224"/>
      <c r="Q455" s="224"/>
      <c r="R455" s="224"/>
      <c r="S455" s="224"/>
      <c r="T455" s="224"/>
      <c r="U455" s="224"/>
      <c r="V455" s="224"/>
      <c r="W455" s="224"/>
      <c r="X455" s="224"/>
      <c r="Y455" s="214"/>
      <c r="Z455" s="214"/>
      <c r="AA455" s="214"/>
      <c r="AB455" s="214"/>
      <c r="AC455" s="214"/>
      <c r="AD455" s="214"/>
      <c r="AE455" s="214"/>
      <c r="AF455" s="214"/>
      <c r="AG455" s="214" t="s">
        <v>160</v>
      </c>
      <c r="AH455" s="214">
        <v>5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22"/>
      <c r="B456" s="223"/>
      <c r="C456" s="263" t="s">
        <v>525</v>
      </c>
      <c r="D456" s="227"/>
      <c r="E456" s="228">
        <v>41.647500000000001</v>
      </c>
      <c r="F456" s="224"/>
      <c r="G456" s="224"/>
      <c r="H456" s="224"/>
      <c r="I456" s="224"/>
      <c r="J456" s="224"/>
      <c r="K456" s="224"/>
      <c r="L456" s="224"/>
      <c r="M456" s="224"/>
      <c r="N456" s="224"/>
      <c r="O456" s="224"/>
      <c r="P456" s="224"/>
      <c r="Q456" s="224"/>
      <c r="R456" s="224"/>
      <c r="S456" s="224"/>
      <c r="T456" s="224"/>
      <c r="U456" s="224"/>
      <c r="V456" s="224"/>
      <c r="W456" s="224"/>
      <c r="X456" s="224"/>
      <c r="Y456" s="214"/>
      <c r="Z456" s="214"/>
      <c r="AA456" s="214"/>
      <c r="AB456" s="214"/>
      <c r="AC456" s="214"/>
      <c r="AD456" s="214"/>
      <c r="AE456" s="214"/>
      <c r="AF456" s="214"/>
      <c r="AG456" s="214" t="s">
        <v>160</v>
      </c>
      <c r="AH456" s="214">
        <v>4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38">
        <v>94</v>
      </c>
      <c r="B457" s="239" t="s">
        <v>558</v>
      </c>
      <c r="C457" s="259" t="s">
        <v>559</v>
      </c>
      <c r="D457" s="240" t="s">
        <v>207</v>
      </c>
      <c r="E457" s="241">
        <v>0.79535999999999996</v>
      </c>
      <c r="F457" s="242"/>
      <c r="G457" s="243">
        <f>ROUND(E457*F457,2)</f>
        <v>0</v>
      </c>
      <c r="H457" s="242"/>
      <c r="I457" s="243">
        <f>ROUND(E457*H457,2)</f>
        <v>0</v>
      </c>
      <c r="J457" s="242"/>
      <c r="K457" s="243">
        <f>ROUND(E457*J457,2)</f>
        <v>0</v>
      </c>
      <c r="L457" s="243">
        <v>21</v>
      </c>
      <c r="M457" s="243">
        <f>G457*(1+L457/100)</f>
        <v>0</v>
      </c>
      <c r="N457" s="243">
        <v>0</v>
      </c>
      <c r="O457" s="243">
        <f>ROUND(E457*N457,2)</f>
        <v>0</v>
      </c>
      <c r="P457" s="243">
        <v>0</v>
      </c>
      <c r="Q457" s="243">
        <f>ROUND(E457*P457,2)</f>
        <v>0</v>
      </c>
      <c r="R457" s="243" t="s">
        <v>449</v>
      </c>
      <c r="S457" s="243" t="s">
        <v>153</v>
      </c>
      <c r="T457" s="244" t="s">
        <v>154</v>
      </c>
      <c r="U457" s="224">
        <v>2.048</v>
      </c>
      <c r="V457" s="224">
        <f>ROUND(E457*U457,2)</f>
        <v>1.63</v>
      </c>
      <c r="W457" s="224"/>
      <c r="X457" s="224" t="s">
        <v>440</v>
      </c>
      <c r="Y457" s="214"/>
      <c r="Z457" s="214"/>
      <c r="AA457" s="214"/>
      <c r="AB457" s="214"/>
      <c r="AC457" s="214"/>
      <c r="AD457" s="214"/>
      <c r="AE457" s="214"/>
      <c r="AF457" s="214"/>
      <c r="AG457" s="214" t="s">
        <v>441</v>
      </c>
      <c r="AH457" s="214"/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22"/>
      <c r="B458" s="223"/>
      <c r="C458" s="260" t="s">
        <v>560</v>
      </c>
      <c r="D458" s="246"/>
      <c r="E458" s="246"/>
      <c r="F458" s="246"/>
      <c r="G458" s="246"/>
      <c r="H458" s="224"/>
      <c r="I458" s="224"/>
      <c r="J458" s="224"/>
      <c r="K458" s="224"/>
      <c r="L458" s="224"/>
      <c r="M458" s="224"/>
      <c r="N458" s="224"/>
      <c r="O458" s="224"/>
      <c r="P458" s="224"/>
      <c r="Q458" s="224"/>
      <c r="R458" s="224"/>
      <c r="S458" s="224"/>
      <c r="T458" s="224"/>
      <c r="U458" s="224"/>
      <c r="V458" s="224"/>
      <c r="W458" s="224"/>
      <c r="X458" s="224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158</v>
      </c>
      <c r="AH458" s="214"/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22"/>
      <c r="B459" s="223"/>
      <c r="C459" s="261" t="s">
        <v>443</v>
      </c>
      <c r="D459" s="225"/>
      <c r="E459" s="226"/>
      <c r="F459" s="224"/>
      <c r="G459" s="224"/>
      <c r="H459" s="224"/>
      <c r="I459" s="224"/>
      <c r="J459" s="224"/>
      <c r="K459" s="224"/>
      <c r="L459" s="224"/>
      <c r="M459" s="224"/>
      <c r="N459" s="224"/>
      <c r="O459" s="224"/>
      <c r="P459" s="224"/>
      <c r="Q459" s="224"/>
      <c r="R459" s="224"/>
      <c r="S459" s="224"/>
      <c r="T459" s="224"/>
      <c r="U459" s="224"/>
      <c r="V459" s="224"/>
      <c r="W459" s="224"/>
      <c r="X459" s="224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160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22"/>
      <c r="B460" s="223"/>
      <c r="C460" s="261" t="s">
        <v>561</v>
      </c>
      <c r="D460" s="225"/>
      <c r="E460" s="226"/>
      <c r="F460" s="224"/>
      <c r="G460" s="224"/>
      <c r="H460" s="224"/>
      <c r="I460" s="224"/>
      <c r="J460" s="224"/>
      <c r="K460" s="224"/>
      <c r="L460" s="224"/>
      <c r="M460" s="224"/>
      <c r="N460" s="224"/>
      <c r="O460" s="224"/>
      <c r="P460" s="224"/>
      <c r="Q460" s="224"/>
      <c r="R460" s="224"/>
      <c r="S460" s="224"/>
      <c r="T460" s="224"/>
      <c r="U460" s="224"/>
      <c r="V460" s="224"/>
      <c r="W460" s="224"/>
      <c r="X460" s="224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160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22"/>
      <c r="B461" s="223"/>
      <c r="C461" s="261" t="s">
        <v>562</v>
      </c>
      <c r="D461" s="225"/>
      <c r="E461" s="226">
        <v>0.79535999999999996</v>
      </c>
      <c r="F461" s="224"/>
      <c r="G461" s="224"/>
      <c r="H461" s="224"/>
      <c r="I461" s="224"/>
      <c r="J461" s="224"/>
      <c r="K461" s="224"/>
      <c r="L461" s="224"/>
      <c r="M461" s="224"/>
      <c r="N461" s="224"/>
      <c r="O461" s="224"/>
      <c r="P461" s="224"/>
      <c r="Q461" s="224"/>
      <c r="R461" s="224"/>
      <c r="S461" s="224"/>
      <c r="T461" s="224"/>
      <c r="U461" s="224"/>
      <c r="V461" s="224"/>
      <c r="W461" s="224"/>
      <c r="X461" s="224"/>
      <c r="Y461" s="214"/>
      <c r="Z461" s="214"/>
      <c r="AA461" s="214"/>
      <c r="AB461" s="214"/>
      <c r="AC461" s="214"/>
      <c r="AD461" s="214"/>
      <c r="AE461" s="214"/>
      <c r="AF461" s="214"/>
      <c r="AG461" s="214" t="s">
        <v>160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x14ac:dyDescent="0.2">
      <c r="A462" s="232" t="s">
        <v>147</v>
      </c>
      <c r="B462" s="233" t="s">
        <v>105</v>
      </c>
      <c r="C462" s="258" t="s">
        <v>106</v>
      </c>
      <c r="D462" s="234"/>
      <c r="E462" s="235"/>
      <c r="F462" s="236"/>
      <c r="G462" s="236">
        <f>SUMIF(AG463:AG500,"&lt;&gt;NOR",G463:G500)</f>
        <v>0</v>
      </c>
      <c r="H462" s="236"/>
      <c r="I462" s="236">
        <f>SUM(I463:I500)</f>
        <v>0</v>
      </c>
      <c r="J462" s="236"/>
      <c r="K462" s="236">
        <f>SUM(K463:K500)</f>
        <v>0</v>
      </c>
      <c r="L462" s="236"/>
      <c r="M462" s="236">
        <f>SUM(M463:M500)</f>
        <v>0</v>
      </c>
      <c r="N462" s="236"/>
      <c r="O462" s="236">
        <f>SUM(O463:O500)</f>
        <v>1.5</v>
      </c>
      <c r="P462" s="236"/>
      <c r="Q462" s="236">
        <f>SUM(Q463:Q500)</f>
        <v>0</v>
      </c>
      <c r="R462" s="236"/>
      <c r="S462" s="236"/>
      <c r="T462" s="237"/>
      <c r="U462" s="231"/>
      <c r="V462" s="231">
        <f>SUM(V463:V500)</f>
        <v>35.53</v>
      </c>
      <c r="W462" s="231"/>
      <c r="X462" s="231"/>
      <c r="AG462" t="s">
        <v>148</v>
      </c>
    </row>
    <row r="463" spans="1:60" outlineLevel="1" x14ac:dyDescent="0.2">
      <c r="A463" s="238">
        <v>95</v>
      </c>
      <c r="B463" s="239" t="s">
        <v>563</v>
      </c>
      <c r="C463" s="259" t="s">
        <v>564</v>
      </c>
      <c r="D463" s="240" t="s">
        <v>178</v>
      </c>
      <c r="E463" s="241">
        <v>12.163500000000001</v>
      </c>
      <c r="F463" s="242"/>
      <c r="G463" s="243">
        <f>ROUND(E463*F463,2)</f>
        <v>0</v>
      </c>
      <c r="H463" s="242"/>
      <c r="I463" s="243">
        <f>ROUND(E463*H463,2)</f>
        <v>0</v>
      </c>
      <c r="J463" s="242"/>
      <c r="K463" s="243">
        <f>ROUND(E463*J463,2)</f>
        <v>0</v>
      </c>
      <c r="L463" s="243">
        <v>21</v>
      </c>
      <c r="M463" s="243">
        <f>G463*(1+L463/100)</f>
        <v>0</v>
      </c>
      <c r="N463" s="243">
        <v>0</v>
      </c>
      <c r="O463" s="243">
        <f>ROUND(E463*N463,2)</f>
        <v>0</v>
      </c>
      <c r="P463" s="243">
        <v>0</v>
      </c>
      <c r="Q463" s="243">
        <f>ROUND(E463*P463,2)</f>
        <v>0</v>
      </c>
      <c r="R463" s="243" t="s">
        <v>565</v>
      </c>
      <c r="S463" s="243" t="s">
        <v>153</v>
      </c>
      <c r="T463" s="244" t="s">
        <v>154</v>
      </c>
      <c r="U463" s="224">
        <v>0.08</v>
      </c>
      <c r="V463" s="224">
        <f>ROUND(E463*U463,2)</f>
        <v>0.97</v>
      </c>
      <c r="W463" s="224"/>
      <c r="X463" s="224" t="s">
        <v>155</v>
      </c>
      <c r="Y463" s="214"/>
      <c r="Z463" s="214"/>
      <c r="AA463" s="214"/>
      <c r="AB463" s="214"/>
      <c r="AC463" s="214"/>
      <c r="AD463" s="214"/>
      <c r="AE463" s="214"/>
      <c r="AF463" s="214"/>
      <c r="AG463" s="214" t="s">
        <v>156</v>
      </c>
      <c r="AH463" s="214"/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22"/>
      <c r="B464" s="223"/>
      <c r="C464" s="261" t="s">
        <v>159</v>
      </c>
      <c r="D464" s="225"/>
      <c r="E464" s="226"/>
      <c r="F464" s="224"/>
      <c r="G464" s="224"/>
      <c r="H464" s="224"/>
      <c r="I464" s="224"/>
      <c r="J464" s="224"/>
      <c r="K464" s="224"/>
      <c r="L464" s="224"/>
      <c r="M464" s="224"/>
      <c r="N464" s="224"/>
      <c r="O464" s="224"/>
      <c r="P464" s="224"/>
      <c r="Q464" s="224"/>
      <c r="R464" s="224"/>
      <c r="S464" s="224"/>
      <c r="T464" s="224"/>
      <c r="U464" s="224"/>
      <c r="V464" s="224"/>
      <c r="W464" s="224"/>
      <c r="X464" s="224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160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22"/>
      <c r="B465" s="223"/>
      <c r="C465" s="261" t="s">
        <v>566</v>
      </c>
      <c r="D465" s="225"/>
      <c r="E465" s="226">
        <v>10.2195</v>
      </c>
      <c r="F465" s="224"/>
      <c r="G465" s="224"/>
      <c r="H465" s="224"/>
      <c r="I465" s="224"/>
      <c r="J465" s="224"/>
      <c r="K465" s="224"/>
      <c r="L465" s="224"/>
      <c r="M465" s="224"/>
      <c r="N465" s="224"/>
      <c r="O465" s="224"/>
      <c r="P465" s="224"/>
      <c r="Q465" s="224"/>
      <c r="R465" s="224"/>
      <c r="S465" s="224"/>
      <c r="T465" s="224"/>
      <c r="U465" s="224"/>
      <c r="V465" s="224"/>
      <c r="W465" s="224"/>
      <c r="X465" s="224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160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22"/>
      <c r="B466" s="223"/>
      <c r="C466" s="261" t="s">
        <v>567</v>
      </c>
      <c r="D466" s="225"/>
      <c r="E466" s="226">
        <v>1.944</v>
      </c>
      <c r="F466" s="224"/>
      <c r="G466" s="224"/>
      <c r="H466" s="224"/>
      <c r="I466" s="224"/>
      <c r="J466" s="224"/>
      <c r="K466" s="224"/>
      <c r="L466" s="224"/>
      <c r="M466" s="224"/>
      <c r="N466" s="224"/>
      <c r="O466" s="224"/>
      <c r="P466" s="224"/>
      <c r="Q466" s="224"/>
      <c r="R466" s="224"/>
      <c r="S466" s="224"/>
      <c r="T466" s="224"/>
      <c r="U466" s="224"/>
      <c r="V466" s="224"/>
      <c r="W466" s="224"/>
      <c r="X466" s="224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160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38">
        <v>96</v>
      </c>
      <c r="B467" s="239" t="s">
        <v>568</v>
      </c>
      <c r="C467" s="259" t="s">
        <v>569</v>
      </c>
      <c r="D467" s="240" t="s">
        <v>178</v>
      </c>
      <c r="E467" s="241">
        <v>208.23750000000001</v>
      </c>
      <c r="F467" s="242"/>
      <c r="G467" s="243">
        <f>ROUND(E467*F467,2)</f>
        <v>0</v>
      </c>
      <c r="H467" s="242"/>
      <c r="I467" s="243">
        <f>ROUND(E467*H467,2)</f>
        <v>0</v>
      </c>
      <c r="J467" s="242"/>
      <c r="K467" s="243">
        <f>ROUND(E467*J467,2)</f>
        <v>0</v>
      </c>
      <c r="L467" s="243">
        <v>21</v>
      </c>
      <c r="M467" s="243">
        <f>G467*(1+L467/100)</f>
        <v>0</v>
      </c>
      <c r="N467" s="243">
        <v>0</v>
      </c>
      <c r="O467" s="243">
        <f>ROUND(E467*N467,2)</f>
        <v>0</v>
      </c>
      <c r="P467" s="243">
        <v>0</v>
      </c>
      <c r="Q467" s="243">
        <f>ROUND(E467*P467,2)</f>
        <v>0</v>
      </c>
      <c r="R467" s="243" t="s">
        <v>565</v>
      </c>
      <c r="S467" s="243" t="s">
        <v>153</v>
      </c>
      <c r="T467" s="244" t="s">
        <v>154</v>
      </c>
      <c r="U467" s="224">
        <v>0.15</v>
      </c>
      <c r="V467" s="224">
        <f>ROUND(E467*U467,2)</f>
        <v>31.24</v>
      </c>
      <c r="W467" s="224"/>
      <c r="X467" s="224" t="s">
        <v>155</v>
      </c>
      <c r="Y467" s="214"/>
      <c r="Z467" s="214"/>
      <c r="AA467" s="214"/>
      <c r="AB467" s="214"/>
      <c r="AC467" s="214"/>
      <c r="AD467" s="214"/>
      <c r="AE467" s="214"/>
      <c r="AF467" s="214"/>
      <c r="AG467" s="214" t="s">
        <v>156</v>
      </c>
      <c r="AH467" s="214"/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22"/>
      <c r="B468" s="223"/>
      <c r="C468" s="261" t="s">
        <v>159</v>
      </c>
      <c r="D468" s="225"/>
      <c r="E468" s="226"/>
      <c r="F468" s="224"/>
      <c r="G468" s="224"/>
      <c r="H468" s="224"/>
      <c r="I468" s="224"/>
      <c r="J468" s="224"/>
      <c r="K468" s="224"/>
      <c r="L468" s="224"/>
      <c r="M468" s="224"/>
      <c r="N468" s="224"/>
      <c r="O468" s="224"/>
      <c r="P468" s="224"/>
      <c r="Q468" s="224"/>
      <c r="R468" s="224"/>
      <c r="S468" s="224"/>
      <c r="T468" s="224"/>
      <c r="U468" s="224"/>
      <c r="V468" s="224"/>
      <c r="W468" s="224"/>
      <c r="X468" s="224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160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 x14ac:dyDescent="0.2">
      <c r="A469" s="222"/>
      <c r="B469" s="223"/>
      <c r="C469" s="261" t="s">
        <v>542</v>
      </c>
      <c r="D469" s="225"/>
      <c r="E469" s="226">
        <v>216.56700000000001</v>
      </c>
      <c r="F469" s="224"/>
      <c r="G469" s="224"/>
      <c r="H469" s="224"/>
      <c r="I469" s="224"/>
      <c r="J469" s="224"/>
      <c r="K469" s="224"/>
      <c r="L469" s="224"/>
      <c r="M469" s="224"/>
      <c r="N469" s="224"/>
      <c r="O469" s="224"/>
      <c r="P469" s="224"/>
      <c r="Q469" s="224"/>
      <c r="R469" s="224"/>
      <c r="S469" s="224"/>
      <c r="T469" s="224"/>
      <c r="U469" s="224"/>
      <c r="V469" s="224"/>
      <c r="W469" s="224"/>
      <c r="X469" s="224"/>
      <c r="Y469" s="214"/>
      <c r="Z469" s="214"/>
      <c r="AA469" s="214"/>
      <c r="AB469" s="214"/>
      <c r="AC469" s="214"/>
      <c r="AD469" s="214"/>
      <c r="AE469" s="214"/>
      <c r="AF469" s="214"/>
      <c r="AG469" s="214" t="s">
        <v>160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22"/>
      <c r="B470" s="223"/>
      <c r="C470" s="261" t="s">
        <v>543</v>
      </c>
      <c r="D470" s="225"/>
      <c r="E470" s="226">
        <v>-8.3294999999999995</v>
      </c>
      <c r="F470" s="224"/>
      <c r="G470" s="224"/>
      <c r="H470" s="224"/>
      <c r="I470" s="224"/>
      <c r="J470" s="224"/>
      <c r="K470" s="224"/>
      <c r="L470" s="224"/>
      <c r="M470" s="224"/>
      <c r="N470" s="224"/>
      <c r="O470" s="224"/>
      <c r="P470" s="224"/>
      <c r="Q470" s="224"/>
      <c r="R470" s="224"/>
      <c r="S470" s="224"/>
      <c r="T470" s="224"/>
      <c r="U470" s="224"/>
      <c r="V470" s="224"/>
      <c r="W470" s="224"/>
      <c r="X470" s="224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160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ht="22.5" outlineLevel="1" x14ac:dyDescent="0.2">
      <c r="A471" s="238">
        <v>97</v>
      </c>
      <c r="B471" s="239" t="s">
        <v>570</v>
      </c>
      <c r="C471" s="259" t="s">
        <v>571</v>
      </c>
      <c r="D471" s="240" t="s">
        <v>178</v>
      </c>
      <c r="E471" s="241">
        <v>10.2195</v>
      </c>
      <c r="F471" s="242"/>
      <c r="G471" s="243">
        <f>ROUND(E471*F471,2)</f>
        <v>0</v>
      </c>
      <c r="H471" s="242"/>
      <c r="I471" s="243">
        <f>ROUND(E471*H471,2)</f>
        <v>0</v>
      </c>
      <c r="J471" s="242"/>
      <c r="K471" s="243">
        <f>ROUND(E471*J471,2)</f>
        <v>0</v>
      </c>
      <c r="L471" s="243">
        <v>21</v>
      </c>
      <c r="M471" s="243">
        <f>G471*(1+L471/100)</f>
        <v>0</v>
      </c>
      <c r="N471" s="243">
        <v>0</v>
      </c>
      <c r="O471" s="243">
        <f>ROUND(E471*N471,2)</f>
        <v>0</v>
      </c>
      <c r="P471" s="243">
        <v>0</v>
      </c>
      <c r="Q471" s="243">
        <f>ROUND(E471*P471,2)</f>
        <v>0</v>
      </c>
      <c r="R471" s="243" t="s">
        <v>565</v>
      </c>
      <c r="S471" s="243" t="s">
        <v>153</v>
      </c>
      <c r="T471" s="244" t="s">
        <v>154</v>
      </c>
      <c r="U471" s="224">
        <v>7.0000000000000007E-2</v>
      </c>
      <c r="V471" s="224">
        <f>ROUND(E471*U471,2)</f>
        <v>0.72</v>
      </c>
      <c r="W471" s="224"/>
      <c r="X471" s="224" t="s">
        <v>155</v>
      </c>
      <c r="Y471" s="214"/>
      <c r="Z471" s="214"/>
      <c r="AA471" s="214"/>
      <c r="AB471" s="214"/>
      <c r="AC471" s="214"/>
      <c r="AD471" s="214"/>
      <c r="AE471" s="214"/>
      <c r="AF471" s="214"/>
      <c r="AG471" s="214" t="s">
        <v>156</v>
      </c>
      <c r="AH471" s="214"/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22"/>
      <c r="B472" s="223"/>
      <c r="C472" s="261" t="s">
        <v>159</v>
      </c>
      <c r="D472" s="225"/>
      <c r="E472" s="226"/>
      <c r="F472" s="224"/>
      <c r="G472" s="224"/>
      <c r="H472" s="224"/>
      <c r="I472" s="224"/>
      <c r="J472" s="224"/>
      <c r="K472" s="224"/>
      <c r="L472" s="224"/>
      <c r="M472" s="224"/>
      <c r="N472" s="224"/>
      <c r="O472" s="224"/>
      <c r="P472" s="224"/>
      <c r="Q472" s="224"/>
      <c r="R472" s="224"/>
      <c r="S472" s="224"/>
      <c r="T472" s="224"/>
      <c r="U472" s="224"/>
      <c r="V472" s="224"/>
      <c r="W472" s="224"/>
      <c r="X472" s="224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160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22"/>
      <c r="B473" s="223"/>
      <c r="C473" s="261" t="s">
        <v>566</v>
      </c>
      <c r="D473" s="225"/>
      <c r="E473" s="226">
        <v>10.2195</v>
      </c>
      <c r="F473" s="224"/>
      <c r="G473" s="224"/>
      <c r="H473" s="224"/>
      <c r="I473" s="224"/>
      <c r="J473" s="224"/>
      <c r="K473" s="224"/>
      <c r="L473" s="224"/>
      <c r="M473" s="224"/>
      <c r="N473" s="224"/>
      <c r="O473" s="224"/>
      <c r="P473" s="224"/>
      <c r="Q473" s="224"/>
      <c r="R473" s="224"/>
      <c r="S473" s="224"/>
      <c r="T473" s="224"/>
      <c r="U473" s="224"/>
      <c r="V473" s="224"/>
      <c r="W473" s="224"/>
      <c r="X473" s="224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160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ht="22.5" outlineLevel="1" x14ac:dyDescent="0.2">
      <c r="A474" s="238">
        <v>98</v>
      </c>
      <c r="B474" s="239" t="s">
        <v>572</v>
      </c>
      <c r="C474" s="259" t="s">
        <v>573</v>
      </c>
      <c r="D474" s="240" t="s">
        <v>151</v>
      </c>
      <c r="E474" s="241">
        <v>0.34699999999999998</v>
      </c>
      <c r="F474" s="242"/>
      <c r="G474" s="243">
        <f>ROUND(E474*F474,2)</f>
        <v>0</v>
      </c>
      <c r="H474" s="242"/>
      <c r="I474" s="243">
        <f>ROUND(E474*H474,2)</f>
        <v>0</v>
      </c>
      <c r="J474" s="242"/>
      <c r="K474" s="243">
        <f>ROUND(E474*J474,2)</f>
        <v>0</v>
      </c>
      <c r="L474" s="243">
        <v>21</v>
      </c>
      <c r="M474" s="243">
        <f>G474*(1+L474/100)</f>
        <v>0</v>
      </c>
      <c r="N474" s="243">
        <v>0.03</v>
      </c>
      <c r="O474" s="243">
        <f>ROUND(E474*N474,2)</f>
        <v>0.01</v>
      </c>
      <c r="P474" s="243">
        <v>0</v>
      </c>
      <c r="Q474" s="243">
        <f>ROUND(E474*P474,2)</f>
        <v>0</v>
      </c>
      <c r="R474" s="243" t="s">
        <v>517</v>
      </c>
      <c r="S474" s="243" t="s">
        <v>153</v>
      </c>
      <c r="T474" s="244" t="s">
        <v>154</v>
      </c>
      <c r="U474" s="224">
        <v>0</v>
      </c>
      <c r="V474" s="224">
        <f>ROUND(E474*U474,2)</f>
        <v>0</v>
      </c>
      <c r="W474" s="224"/>
      <c r="X474" s="224" t="s">
        <v>518</v>
      </c>
      <c r="Y474" s="214"/>
      <c r="Z474" s="214"/>
      <c r="AA474" s="214"/>
      <c r="AB474" s="214"/>
      <c r="AC474" s="214"/>
      <c r="AD474" s="214"/>
      <c r="AE474" s="214"/>
      <c r="AF474" s="214"/>
      <c r="AG474" s="214" t="s">
        <v>519</v>
      </c>
      <c r="AH474" s="214"/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22"/>
      <c r="B475" s="223"/>
      <c r="C475" s="261" t="s">
        <v>159</v>
      </c>
      <c r="D475" s="225"/>
      <c r="E475" s="226"/>
      <c r="F475" s="224"/>
      <c r="G475" s="224"/>
      <c r="H475" s="224"/>
      <c r="I475" s="224"/>
      <c r="J475" s="224"/>
      <c r="K475" s="224"/>
      <c r="L475" s="224"/>
      <c r="M475" s="224"/>
      <c r="N475" s="224"/>
      <c r="O475" s="224"/>
      <c r="P475" s="224"/>
      <c r="Q475" s="224"/>
      <c r="R475" s="224"/>
      <c r="S475" s="224"/>
      <c r="T475" s="224"/>
      <c r="U475" s="224"/>
      <c r="V475" s="224"/>
      <c r="W475" s="224"/>
      <c r="X475" s="224"/>
      <c r="Y475" s="214"/>
      <c r="Z475" s="214"/>
      <c r="AA475" s="214"/>
      <c r="AB475" s="214"/>
      <c r="AC475" s="214"/>
      <c r="AD475" s="214"/>
      <c r="AE475" s="214"/>
      <c r="AF475" s="214"/>
      <c r="AG475" s="214" t="s">
        <v>160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22"/>
      <c r="B476" s="223"/>
      <c r="C476" s="261" t="s">
        <v>574</v>
      </c>
      <c r="D476" s="225"/>
      <c r="E476" s="226">
        <v>0.33048</v>
      </c>
      <c r="F476" s="224"/>
      <c r="G476" s="224"/>
      <c r="H476" s="224"/>
      <c r="I476" s="224"/>
      <c r="J476" s="224"/>
      <c r="K476" s="224"/>
      <c r="L476" s="224"/>
      <c r="M476" s="224"/>
      <c r="N476" s="224"/>
      <c r="O476" s="224"/>
      <c r="P476" s="224"/>
      <c r="Q476" s="224"/>
      <c r="R476" s="224"/>
      <c r="S476" s="224"/>
      <c r="T476" s="224"/>
      <c r="U476" s="224"/>
      <c r="V476" s="224"/>
      <c r="W476" s="224"/>
      <c r="X476" s="224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160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22"/>
      <c r="B477" s="223"/>
      <c r="C477" s="263" t="s">
        <v>211</v>
      </c>
      <c r="D477" s="227"/>
      <c r="E477" s="228">
        <v>1.652E-2</v>
      </c>
      <c r="F477" s="224"/>
      <c r="G477" s="224"/>
      <c r="H477" s="224"/>
      <c r="I477" s="224"/>
      <c r="J477" s="224"/>
      <c r="K477" s="224"/>
      <c r="L477" s="224"/>
      <c r="M477" s="224"/>
      <c r="N477" s="224"/>
      <c r="O477" s="224"/>
      <c r="P477" s="224"/>
      <c r="Q477" s="224"/>
      <c r="R477" s="224"/>
      <c r="S477" s="224"/>
      <c r="T477" s="224"/>
      <c r="U477" s="224"/>
      <c r="V477" s="224"/>
      <c r="W477" s="224"/>
      <c r="X477" s="224"/>
      <c r="Y477" s="214"/>
      <c r="Z477" s="214"/>
      <c r="AA477" s="214"/>
      <c r="AB477" s="214"/>
      <c r="AC477" s="214"/>
      <c r="AD477" s="214"/>
      <c r="AE477" s="214"/>
      <c r="AF477" s="214"/>
      <c r="AG477" s="214" t="s">
        <v>160</v>
      </c>
      <c r="AH477" s="214">
        <v>4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ht="22.5" outlineLevel="1" x14ac:dyDescent="0.2">
      <c r="A478" s="238">
        <v>99</v>
      </c>
      <c r="B478" s="239" t="s">
        <v>575</v>
      </c>
      <c r="C478" s="259" t="s">
        <v>576</v>
      </c>
      <c r="D478" s="240" t="s">
        <v>151</v>
      </c>
      <c r="E478" s="241">
        <v>26.237929999999999</v>
      </c>
      <c r="F478" s="242"/>
      <c r="G478" s="243">
        <f>ROUND(E478*F478,2)</f>
        <v>0</v>
      </c>
      <c r="H478" s="242"/>
      <c r="I478" s="243">
        <f>ROUND(E478*H478,2)</f>
        <v>0</v>
      </c>
      <c r="J478" s="242"/>
      <c r="K478" s="243">
        <f>ROUND(E478*J478,2)</f>
        <v>0</v>
      </c>
      <c r="L478" s="243">
        <v>21</v>
      </c>
      <c r="M478" s="243">
        <f>G478*(1+L478/100)</f>
        <v>0</v>
      </c>
      <c r="N478" s="243">
        <v>0.03</v>
      </c>
      <c r="O478" s="243">
        <f>ROUND(E478*N478,2)</f>
        <v>0.79</v>
      </c>
      <c r="P478" s="243">
        <v>0</v>
      </c>
      <c r="Q478" s="243">
        <f>ROUND(E478*P478,2)</f>
        <v>0</v>
      </c>
      <c r="R478" s="243" t="s">
        <v>517</v>
      </c>
      <c r="S478" s="243" t="s">
        <v>153</v>
      </c>
      <c r="T478" s="244" t="s">
        <v>154</v>
      </c>
      <c r="U478" s="224">
        <v>0</v>
      </c>
      <c r="V478" s="224">
        <f>ROUND(E478*U478,2)</f>
        <v>0</v>
      </c>
      <c r="W478" s="224"/>
      <c r="X478" s="224" t="s">
        <v>518</v>
      </c>
      <c r="Y478" s="214"/>
      <c r="Z478" s="214"/>
      <c r="AA478" s="214"/>
      <c r="AB478" s="214"/>
      <c r="AC478" s="214"/>
      <c r="AD478" s="214"/>
      <c r="AE478" s="214"/>
      <c r="AF478" s="214"/>
      <c r="AG478" s="214" t="s">
        <v>519</v>
      </c>
      <c r="AH478" s="214"/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22"/>
      <c r="B479" s="223"/>
      <c r="C479" s="261" t="s">
        <v>159</v>
      </c>
      <c r="D479" s="225"/>
      <c r="E479" s="226"/>
      <c r="F479" s="224"/>
      <c r="G479" s="224"/>
      <c r="H479" s="224"/>
      <c r="I479" s="224"/>
      <c r="J479" s="224"/>
      <c r="K479" s="224"/>
      <c r="L479" s="224"/>
      <c r="M479" s="224"/>
      <c r="N479" s="224"/>
      <c r="O479" s="224"/>
      <c r="P479" s="224"/>
      <c r="Q479" s="224"/>
      <c r="R479" s="224"/>
      <c r="S479" s="224"/>
      <c r="T479" s="224"/>
      <c r="U479" s="224"/>
      <c r="V479" s="224"/>
      <c r="W479" s="224"/>
      <c r="X479" s="224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160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22"/>
      <c r="B480" s="223"/>
      <c r="C480" s="261" t="s">
        <v>577</v>
      </c>
      <c r="D480" s="225"/>
      <c r="E480" s="226">
        <v>25.988040000000002</v>
      </c>
      <c r="F480" s="224"/>
      <c r="G480" s="224"/>
      <c r="H480" s="224"/>
      <c r="I480" s="224"/>
      <c r="J480" s="224"/>
      <c r="K480" s="224"/>
      <c r="L480" s="224"/>
      <c r="M480" s="224"/>
      <c r="N480" s="224"/>
      <c r="O480" s="224"/>
      <c r="P480" s="224"/>
      <c r="Q480" s="224"/>
      <c r="R480" s="224"/>
      <c r="S480" s="224"/>
      <c r="T480" s="224"/>
      <c r="U480" s="224"/>
      <c r="V480" s="224"/>
      <c r="W480" s="224"/>
      <c r="X480" s="224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160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22"/>
      <c r="B481" s="223"/>
      <c r="C481" s="261" t="s">
        <v>578</v>
      </c>
      <c r="D481" s="225"/>
      <c r="E481" s="226">
        <v>-0.99953999999999998</v>
      </c>
      <c r="F481" s="224"/>
      <c r="G481" s="224"/>
      <c r="H481" s="224"/>
      <c r="I481" s="224"/>
      <c r="J481" s="224"/>
      <c r="K481" s="224"/>
      <c r="L481" s="224"/>
      <c r="M481" s="224"/>
      <c r="N481" s="224"/>
      <c r="O481" s="224"/>
      <c r="P481" s="224"/>
      <c r="Q481" s="224"/>
      <c r="R481" s="224"/>
      <c r="S481" s="224"/>
      <c r="T481" s="224"/>
      <c r="U481" s="224"/>
      <c r="V481" s="224"/>
      <c r="W481" s="224"/>
      <c r="X481" s="224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160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22"/>
      <c r="B482" s="223"/>
      <c r="C482" s="263" t="s">
        <v>211</v>
      </c>
      <c r="D482" s="227"/>
      <c r="E482" s="228">
        <v>1.24943</v>
      </c>
      <c r="F482" s="224"/>
      <c r="G482" s="224"/>
      <c r="H482" s="224"/>
      <c r="I482" s="224"/>
      <c r="J482" s="224"/>
      <c r="K482" s="224"/>
      <c r="L482" s="224"/>
      <c r="M482" s="224"/>
      <c r="N482" s="224"/>
      <c r="O482" s="224"/>
      <c r="P482" s="224"/>
      <c r="Q482" s="224"/>
      <c r="R482" s="224"/>
      <c r="S482" s="224"/>
      <c r="T482" s="224"/>
      <c r="U482" s="224"/>
      <c r="V482" s="224"/>
      <c r="W482" s="224"/>
      <c r="X482" s="224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160</v>
      </c>
      <c r="AH482" s="214">
        <v>4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ht="22.5" outlineLevel="1" x14ac:dyDescent="0.2">
      <c r="A483" s="238">
        <v>100</v>
      </c>
      <c r="B483" s="239" t="s">
        <v>579</v>
      </c>
      <c r="C483" s="259" t="s">
        <v>580</v>
      </c>
      <c r="D483" s="240" t="s">
        <v>151</v>
      </c>
      <c r="E483" s="241">
        <v>21.864940000000001</v>
      </c>
      <c r="F483" s="242"/>
      <c r="G483" s="243">
        <f>ROUND(E483*F483,2)</f>
        <v>0</v>
      </c>
      <c r="H483" s="242"/>
      <c r="I483" s="243">
        <f>ROUND(E483*H483,2)</f>
        <v>0</v>
      </c>
      <c r="J483" s="242"/>
      <c r="K483" s="243">
        <f>ROUND(E483*J483,2)</f>
        <v>0</v>
      </c>
      <c r="L483" s="243">
        <v>21</v>
      </c>
      <c r="M483" s="243">
        <f>G483*(1+L483/100)</f>
        <v>0</v>
      </c>
      <c r="N483" s="243">
        <v>0.03</v>
      </c>
      <c r="O483" s="243">
        <f>ROUND(E483*N483,2)</f>
        <v>0.66</v>
      </c>
      <c r="P483" s="243">
        <v>0</v>
      </c>
      <c r="Q483" s="243">
        <f>ROUND(E483*P483,2)</f>
        <v>0</v>
      </c>
      <c r="R483" s="243" t="s">
        <v>517</v>
      </c>
      <c r="S483" s="243" t="s">
        <v>153</v>
      </c>
      <c r="T483" s="244" t="s">
        <v>154</v>
      </c>
      <c r="U483" s="224">
        <v>0</v>
      </c>
      <c r="V483" s="224">
        <f>ROUND(E483*U483,2)</f>
        <v>0</v>
      </c>
      <c r="W483" s="224"/>
      <c r="X483" s="224" t="s">
        <v>518</v>
      </c>
      <c r="Y483" s="214"/>
      <c r="Z483" s="214"/>
      <c r="AA483" s="214"/>
      <c r="AB483" s="214"/>
      <c r="AC483" s="214"/>
      <c r="AD483" s="214"/>
      <c r="AE483" s="214"/>
      <c r="AF483" s="214"/>
      <c r="AG483" s="214" t="s">
        <v>519</v>
      </c>
      <c r="AH483" s="214"/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22"/>
      <c r="B484" s="223"/>
      <c r="C484" s="261" t="s">
        <v>159</v>
      </c>
      <c r="D484" s="225"/>
      <c r="E484" s="226"/>
      <c r="F484" s="224"/>
      <c r="G484" s="224"/>
      <c r="H484" s="224"/>
      <c r="I484" s="224"/>
      <c r="J484" s="224"/>
      <c r="K484" s="224"/>
      <c r="L484" s="224"/>
      <c r="M484" s="224"/>
      <c r="N484" s="224"/>
      <c r="O484" s="224"/>
      <c r="P484" s="224"/>
      <c r="Q484" s="224"/>
      <c r="R484" s="224"/>
      <c r="S484" s="224"/>
      <c r="T484" s="224"/>
      <c r="U484" s="224"/>
      <c r="V484" s="224"/>
      <c r="W484" s="224"/>
      <c r="X484" s="224"/>
      <c r="Y484" s="214"/>
      <c r="Z484" s="214"/>
      <c r="AA484" s="214"/>
      <c r="AB484" s="214"/>
      <c r="AC484" s="214"/>
      <c r="AD484" s="214"/>
      <c r="AE484" s="214"/>
      <c r="AF484" s="214"/>
      <c r="AG484" s="214" t="s">
        <v>160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22"/>
      <c r="B485" s="223"/>
      <c r="C485" s="261" t="s">
        <v>581</v>
      </c>
      <c r="D485" s="225"/>
      <c r="E485" s="226">
        <v>21.656700000000001</v>
      </c>
      <c r="F485" s="224"/>
      <c r="G485" s="224"/>
      <c r="H485" s="224"/>
      <c r="I485" s="224"/>
      <c r="J485" s="224"/>
      <c r="K485" s="224"/>
      <c r="L485" s="224"/>
      <c r="M485" s="224"/>
      <c r="N485" s="224"/>
      <c r="O485" s="224"/>
      <c r="P485" s="224"/>
      <c r="Q485" s="224"/>
      <c r="R485" s="224"/>
      <c r="S485" s="224"/>
      <c r="T485" s="224"/>
      <c r="U485" s="224"/>
      <c r="V485" s="224"/>
      <c r="W485" s="224"/>
      <c r="X485" s="224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160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22"/>
      <c r="B486" s="223"/>
      <c r="C486" s="261" t="s">
        <v>582</v>
      </c>
      <c r="D486" s="225"/>
      <c r="E486" s="226">
        <v>-0.83294999999999997</v>
      </c>
      <c r="F486" s="224"/>
      <c r="G486" s="224"/>
      <c r="H486" s="224"/>
      <c r="I486" s="224"/>
      <c r="J486" s="224"/>
      <c r="K486" s="224"/>
      <c r="L486" s="224"/>
      <c r="M486" s="224"/>
      <c r="N486" s="224"/>
      <c r="O486" s="224"/>
      <c r="P486" s="224"/>
      <c r="Q486" s="224"/>
      <c r="R486" s="224"/>
      <c r="S486" s="224"/>
      <c r="T486" s="224"/>
      <c r="U486" s="224"/>
      <c r="V486" s="224"/>
      <c r="W486" s="224"/>
      <c r="X486" s="224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160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22"/>
      <c r="B487" s="223"/>
      <c r="C487" s="263" t="s">
        <v>211</v>
      </c>
      <c r="D487" s="227"/>
      <c r="E487" s="228">
        <v>1.0411900000000001</v>
      </c>
      <c r="F487" s="224"/>
      <c r="G487" s="224"/>
      <c r="H487" s="224"/>
      <c r="I487" s="224"/>
      <c r="J487" s="224"/>
      <c r="K487" s="224"/>
      <c r="L487" s="224"/>
      <c r="M487" s="224"/>
      <c r="N487" s="224"/>
      <c r="O487" s="224"/>
      <c r="P487" s="224"/>
      <c r="Q487" s="224"/>
      <c r="R487" s="224"/>
      <c r="S487" s="224"/>
      <c r="T487" s="224"/>
      <c r="U487" s="224"/>
      <c r="V487" s="224"/>
      <c r="W487" s="224"/>
      <c r="X487" s="224"/>
      <c r="Y487" s="214"/>
      <c r="Z487" s="214"/>
      <c r="AA487" s="214"/>
      <c r="AB487" s="214"/>
      <c r="AC487" s="214"/>
      <c r="AD487" s="214"/>
      <c r="AE487" s="214"/>
      <c r="AF487" s="214"/>
      <c r="AG487" s="214" t="s">
        <v>160</v>
      </c>
      <c r="AH487" s="214">
        <v>4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ht="33.75" outlineLevel="1" x14ac:dyDescent="0.2">
      <c r="A488" s="238">
        <v>101</v>
      </c>
      <c r="B488" s="239" t="s">
        <v>583</v>
      </c>
      <c r="C488" s="259" t="s">
        <v>584</v>
      </c>
      <c r="D488" s="240" t="s">
        <v>178</v>
      </c>
      <c r="E488" s="241">
        <v>10.73048</v>
      </c>
      <c r="F488" s="242"/>
      <c r="G488" s="243">
        <f>ROUND(E488*F488,2)</f>
        <v>0</v>
      </c>
      <c r="H488" s="242"/>
      <c r="I488" s="243">
        <f>ROUND(E488*H488,2)</f>
        <v>0</v>
      </c>
      <c r="J488" s="242"/>
      <c r="K488" s="243">
        <f>ROUND(E488*J488,2)</f>
        <v>0</v>
      </c>
      <c r="L488" s="243">
        <v>21</v>
      </c>
      <c r="M488" s="243">
        <f>G488*(1+L488/100)</f>
        <v>0</v>
      </c>
      <c r="N488" s="243">
        <v>3.5000000000000001E-3</v>
      </c>
      <c r="O488" s="243">
        <f>ROUND(E488*N488,2)</f>
        <v>0.04</v>
      </c>
      <c r="P488" s="243">
        <v>0</v>
      </c>
      <c r="Q488" s="243">
        <f>ROUND(E488*P488,2)</f>
        <v>0</v>
      </c>
      <c r="R488" s="243" t="s">
        <v>517</v>
      </c>
      <c r="S488" s="243" t="s">
        <v>153</v>
      </c>
      <c r="T488" s="244" t="s">
        <v>154</v>
      </c>
      <c r="U488" s="224">
        <v>0</v>
      </c>
      <c r="V488" s="224">
        <f>ROUND(E488*U488,2)</f>
        <v>0</v>
      </c>
      <c r="W488" s="224"/>
      <c r="X488" s="224" t="s">
        <v>518</v>
      </c>
      <c r="Y488" s="214"/>
      <c r="Z488" s="214"/>
      <c r="AA488" s="214"/>
      <c r="AB488" s="214"/>
      <c r="AC488" s="214"/>
      <c r="AD488" s="214"/>
      <c r="AE488" s="214"/>
      <c r="AF488" s="214"/>
      <c r="AG488" s="214" t="s">
        <v>519</v>
      </c>
      <c r="AH488" s="214"/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22"/>
      <c r="B489" s="223"/>
      <c r="C489" s="261" t="s">
        <v>159</v>
      </c>
      <c r="D489" s="225"/>
      <c r="E489" s="226"/>
      <c r="F489" s="224"/>
      <c r="G489" s="224"/>
      <c r="H489" s="224"/>
      <c r="I489" s="224"/>
      <c r="J489" s="224"/>
      <c r="K489" s="224"/>
      <c r="L489" s="224"/>
      <c r="M489" s="224"/>
      <c r="N489" s="224"/>
      <c r="O489" s="224"/>
      <c r="P489" s="224"/>
      <c r="Q489" s="224"/>
      <c r="R489" s="224"/>
      <c r="S489" s="224"/>
      <c r="T489" s="224"/>
      <c r="U489" s="224"/>
      <c r="V489" s="224"/>
      <c r="W489" s="224"/>
      <c r="X489" s="224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160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22"/>
      <c r="B490" s="223"/>
      <c r="C490" s="261" t="s">
        <v>566</v>
      </c>
      <c r="D490" s="225"/>
      <c r="E490" s="226">
        <v>10.2195</v>
      </c>
      <c r="F490" s="224"/>
      <c r="G490" s="224"/>
      <c r="H490" s="224"/>
      <c r="I490" s="224"/>
      <c r="J490" s="224"/>
      <c r="K490" s="224"/>
      <c r="L490" s="224"/>
      <c r="M490" s="224"/>
      <c r="N490" s="224"/>
      <c r="O490" s="224"/>
      <c r="P490" s="224"/>
      <c r="Q490" s="224"/>
      <c r="R490" s="224"/>
      <c r="S490" s="224"/>
      <c r="T490" s="224"/>
      <c r="U490" s="224"/>
      <c r="V490" s="224"/>
      <c r="W490" s="224"/>
      <c r="X490" s="224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160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22"/>
      <c r="B491" s="223"/>
      <c r="C491" s="263" t="s">
        <v>211</v>
      </c>
      <c r="D491" s="227"/>
      <c r="E491" s="228">
        <v>0.51097999999999999</v>
      </c>
      <c r="F491" s="224"/>
      <c r="G491" s="224"/>
      <c r="H491" s="224"/>
      <c r="I491" s="224"/>
      <c r="J491" s="224"/>
      <c r="K491" s="224"/>
      <c r="L491" s="224"/>
      <c r="M491" s="224"/>
      <c r="N491" s="224"/>
      <c r="O491" s="224"/>
      <c r="P491" s="224"/>
      <c r="Q491" s="224"/>
      <c r="R491" s="224"/>
      <c r="S491" s="224"/>
      <c r="T491" s="224"/>
      <c r="U491" s="224"/>
      <c r="V491" s="224"/>
      <c r="W491" s="224"/>
      <c r="X491" s="224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160</v>
      </c>
      <c r="AH491" s="214">
        <v>4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ht="22.5" outlineLevel="1" x14ac:dyDescent="0.2">
      <c r="A492" s="238">
        <v>102</v>
      </c>
      <c r="B492" s="239" t="s">
        <v>585</v>
      </c>
      <c r="C492" s="259" t="s">
        <v>586</v>
      </c>
      <c r="D492" s="240" t="s">
        <v>178</v>
      </c>
      <c r="E492" s="241">
        <v>11.24145</v>
      </c>
      <c r="F492" s="242"/>
      <c r="G492" s="243">
        <f>ROUND(E492*F492,2)</f>
        <v>0</v>
      </c>
      <c r="H492" s="242"/>
      <c r="I492" s="243">
        <f>ROUND(E492*H492,2)</f>
        <v>0</v>
      </c>
      <c r="J492" s="242"/>
      <c r="K492" s="243">
        <f>ROUND(E492*J492,2)</f>
        <v>0</v>
      </c>
      <c r="L492" s="243">
        <v>21</v>
      </c>
      <c r="M492" s="243">
        <f>G492*(1+L492/100)</f>
        <v>0</v>
      </c>
      <c r="N492" s="243">
        <v>2.0000000000000001E-4</v>
      </c>
      <c r="O492" s="243">
        <f>ROUND(E492*N492,2)</f>
        <v>0</v>
      </c>
      <c r="P492" s="243">
        <v>0</v>
      </c>
      <c r="Q492" s="243">
        <f>ROUND(E492*P492,2)</f>
        <v>0</v>
      </c>
      <c r="R492" s="243" t="s">
        <v>517</v>
      </c>
      <c r="S492" s="243" t="s">
        <v>153</v>
      </c>
      <c r="T492" s="244" t="s">
        <v>154</v>
      </c>
      <c r="U492" s="224">
        <v>0</v>
      </c>
      <c r="V492" s="224">
        <f>ROUND(E492*U492,2)</f>
        <v>0</v>
      </c>
      <c r="W492" s="224"/>
      <c r="X492" s="224" t="s">
        <v>518</v>
      </c>
      <c r="Y492" s="214"/>
      <c r="Z492" s="214"/>
      <c r="AA492" s="214"/>
      <c r="AB492" s="214"/>
      <c r="AC492" s="214"/>
      <c r="AD492" s="214"/>
      <c r="AE492" s="214"/>
      <c r="AF492" s="214"/>
      <c r="AG492" s="214" t="s">
        <v>519</v>
      </c>
      <c r="AH492" s="214"/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22"/>
      <c r="B493" s="223"/>
      <c r="C493" s="261" t="s">
        <v>159</v>
      </c>
      <c r="D493" s="225"/>
      <c r="E493" s="226"/>
      <c r="F493" s="224"/>
      <c r="G493" s="224"/>
      <c r="H493" s="224"/>
      <c r="I493" s="224"/>
      <c r="J493" s="224"/>
      <c r="K493" s="224"/>
      <c r="L493" s="224"/>
      <c r="M493" s="224"/>
      <c r="N493" s="224"/>
      <c r="O493" s="224"/>
      <c r="P493" s="224"/>
      <c r="Q493" s="224"/>
      <c r="R493" s="224"/>
      <c r="S493" s="224"/>
      <c r="T493" s="224"/>
      <c r="U493" s="224"/>
      <c r="V493" s="224"/>
      <c r="W493" s="224"/>
      <c r="X493" s="224"/>
      <c r="Y493" s="214"/>
      <c r="Z493" s="214"/>
      <c r="AA493" s="214"/>
      <c r="AB493" s="214"/>
      <c r="AC493" s="214"/>
      <c r="AD493" s="214"/>
      <c r="AE493" s="214"/>
      <c r="AF493" s="214"/>
      <c r="AG493" s="214" t="s">
        <v>160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22"/>
      <c r="B494" s="223"/>
      <c r="C494" s="261" t="s">
        <v>566</v>
      </c>
      <c r="D494" s="225"/>
      <c r="E494" s="226">
        <v>10.2195</v>
      </c>
      <c r="F494" s="224"/>
      <c r="G494" s="224"/>
      <c r="H494" s="224"/>
      <c r="I494" s="224"/>
      <c r="J494" s="224"/>
      <c r="K494" s="224"/>
      <c r="L494" s="224"/>
      <c r="M494" s="224"/>
      <c r="N494" s="224"/>
      <c r="O494" s="224"/>
      <c r="P494" s="224"/>
      <c r="Q494" s="224"/>
      <c r="R494" s="224"/>
      <c r="S494" s="224"/>
      <c r="T494" s="224"/>
      <c r="U494" s="224"/>
      <c r="V494" s="224"/>
      <c r="W494" s="224"/>
      <c r="X494" s="224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160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22"/>
      <c r="B495" s="223"/>
      <c r="C495" s="263" t="s">
        <v>525</v>
      </c>
      <c r="D495" s="227"/>
      <c r="E495" s="228">
        <v>1.0219499999999999</v>
      </c>
      <c r="F495" s="224"/>
      <c r="G495" s="224"/>
      <c r="H495" s="224"/>
      <c r="I495" s="224"/>
      <c r="J495" s="224"/>
      <c r="K495" s="224"/>
      <c r="L495" s="224"/>
      <c r="M495" s="224"/>
      <c r="N495" s="224"/>
      <c r="O495" s="224"/>
      <c r="P495" s="224"/>
      <c r="Q495" s="224"/>
      <c r="R495" s="224"/>
      <c r="S495" s="224"/>
      <c r="T495" s="224"/>
      <c r="U495" s="224"/>
      <c r="V495" s="224"/>
      <c r="W495" s="224"/>
      <c r="X495" s="224"/>
      <c r="Y495" s="214"/>
      <c r="Z495" s="214"/>
      <c r="AA495" s="214"/>
      <c r="AB495" s="214"/>
      <c r="AC495" s="214"/>
      <c r="AD495" s="214"/>
      <c r="AE495" s="214"/>
      <c r="AF495" s="214"/>
      <c r="AG495" s="214" t="s">
        <v>160</v>
      </c>
      <c r="AH495" s="214">
        <v>4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38">
        <v>103</v>
      </c>
      <c r="B496" s="239" t="s">
        <v>587</v>
      </c>
      <c r="C496" s="259" t="s">
        <v>588</v>
      </c>
      <c r="D496" s="240" t="s">
        <v>207</v>
      </c>
      <c r="E496" s="241">
        <v>1.4933000000000001</v>
      </c>
      <c r="F496" s="242"/>
      <c r="G496" s="243">
        <f>ROUND(E496*F496,2)</f>
        <v>0</v>
      </c>
      <c r="H496" s="242"/>
      <c r="I496" s="243">
        <f>ROUND(E496*H496,2)</f>
        <v>0</v>
      </c>
      <c r="J496" s="242"/>
      <c r="K496" s="243">
        <f>ROUND(E496*J496,2)</f>
        <v>0</v>
      </c>
      <c r="L496" s="243">
        <v>21</v>
      </c>
      <c r="M496" s="243">
        <f>G496*(1+L496/100)</f>
        <v>0</v>
      </c>
      <c r="N496" s="243">
        <v>0</v>
      </c>
      <c r="O496" s="243">
        <f>ROUND(E496*N496,2)</f>
        <v>0</v>
      </c>
      <c r="P496" s="243">
        <v>0</v>
      </c>
      <c r="Q496" s="243">
        <f>ROUND(E496*P496,2)</f>
        <v>0</v>
      </c>
      <c r="R496" s="243" t="s">
        <v>565</v>
      </c>
      <c r="S496" s="243" t="s">
        <v>153</v>
      </c>
      <c r="T496" s="244" t="s">
        <v>154</v>
      </c>
      <c r="U496" s="224">
        <v>1.74</v>
      </c>
      <c r="V496" s="224">
        <f>ROUND(E496*U496,2)</f>
        <v>2.6</v>
      </c>
      <c r="W496" s="224"/>
      <c r="X496" s="224" t="s">
        <v>440</v>
      </c>
      <c r="Y496" s="214"/>
      <c r="Z496" s="214"/>
      <c r="AA496" s="214"/>
      <c r="AB496" s="214"/>
      <c r="AC496" s="214"/>
      <c r="AD496" s="214"/>
      <c r="AE496" s="214"/>
      <c r="AF496" s="214"/>
      <c r="AG496" s="214" t="s">
        <v>441</v>
      </c>
      <c r="AH496" s="214"/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22"/>
      <c r="B497" s="223"/>
      <c r="C497" s="260" t="s">
        <v>560</v>
      </c>
      <c r="D497" s="246"/>
      <c r="E497" s="246"/>
      <c r="F497" s="246"/>
      <c r="G497" s="246"/>
      <c r="H497" s="224"/>
      <c r="I497" s="224"/>
      <c r="J497" s="224"/>
      <c r="K497" s="224"/>
      <c r="L497" s="224"/>
      <c r="M497" s="224"/>
      <c r="N497" s="224"/>
      <c r="O497" s="224"/>
      <c r="P497" s="224"/>
      <c r="Q497" s="224"/>
      <c r="R497" s="224"/>
      <c r="S497" s="224"/>
      <c r="T497" s="224"/>
      <c r="U497" s="224"/>
      <c r="V497" s="224"/>
      <c r="W497" s="224"/>
      <c r="X497" s="224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158</v>
      </c>
      <c r="AH497" s="214"/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22"/>
      <c r="B498" s="223"/>
      <c r="C498" s="261" t="s">
        <v>443</v>
      </c>
      <c r="D498" s="225"/>
      <c r="E498" s="226"/>
      <c r="F498" s="224"/>
      <c r="G498" s="224"/>
      <c r="H498" s="224"/>
      <c r="I498" s="224"/>
      <c r="J498" s="224"/>
      <c r="K498" s="224"/>
      <c r="L498" s="224"/>
      <c r="M498" s="224"/>
      <c r="N498" s="224"/>
      <c r="O498" s="224"/>
      <c r="P498" s="224"/>
      <c r="Q498" s="224"/>
      <c r="R498" s="224"/>
      <c r="S498" s="224"/>
      <c r="T498" s="224"/>
      <c r="U498" s="224"/>
      <c r="V498" s="224"/>
      <c r="W498" s="224"/>
      <c r="X498" s="224"/>
      <c r="Y498" s="214"/>
      <c r="Z498" s="214"/>
      <c r="AA498" s="214"/>
      <c r="AB498" s="214"/>
      <c r="AC498" s="214"/>
      <c r="AD498" s="214"/>
      <c r="AE498" s="214"/>
      <c r="AF498" s="214"/>
      <c r="AG498" s="214" t="s">
        <v>160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22"/>
      <c r="B499" s="223"/>
      <c r="C499" s="261" t="s">
        <v>589</v>
      </c>
      <c r="D499" s="225"/>
      <c r="E499" s="226"/>
      <c r="F499" s="224"/>
      <c r="G499" s="224"/>
      <c r="H499" s="224"/>
      <c r="I499" s="224"/>
      <c r="J499" s="224"/>
      <c r="K499" s="224"/>
      <c r="L499" s="224"/>
      <c r="M499" s="224"/>
      <c r="N499" s="224"/>
      <c r="O499" s="224"/>
      <c r="P499" s="224"/>
      <c r="Q499" s="224"/>
      <c r="R499" s="224"/>
      <c r="S499" s="224"/>
      <c r="T499" s="224"/>
      <c r="U499" s="224"/>
      <c r="V499" s="224"/>
      <c r="W499" s="224"/>
      <c r="X499" s="224"/>
      <c r="Y499" s="214"/>
      <c r="Z499" s="214"/>
      <c r="AA499" s="214"/>
      <c r="AB499" s="214"/>
      <c r="AC499" s="214"/>
      <c r="AD499" s="214"/>
      <c r="AE499" s="214"/>
      <c r="AF499" s="214"/>
      <c r="AG499" s="214" t="s">
        <v>160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22"/>
      <c r="B500" s="223"/>
      <c r="C500" s="261" t="s">
        <v>590</v>
      </c>
      <c r="D500" s="225"/>
      <c r="E500" s="226">
        <v>1.4933000000000001</v>
      </c>
      <c r="F500" s="224"/>
      <c r="G500" s="224"/>
      <c r="H500" s="224"/>
      <c r="I500" s="224"/>
      <c r="J500" s="224"/>
      <c r="K500" s="224"/>
      <c r="L500" s="224"/>
      <c r="M500" s="224"/>
      <c r="N500" s="224"/>
      <c r="O500" s="224"/>
      <c r="P500" s="224"/>
      <c r="Q500" s="224"/>
      <c r="R500" s="224"/>
      <c r="S500" s="224"/>
      <c r="T500" s="224"/>
      <c r="U500" s="224"/>
      <c r="V500" s="224"/>
      <c r="W500" s="224"/>
      <c r="X500" s="224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160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x14ac:dyDescent="0.2">
      <c r="A501" s="232" t="s">
        <v>147</v>
      </c>
      <c r="B501" s="233" t="s">
        <v>107</v>
      </c>
      <c r="C501" s="258" t="s">
        <v>108</v>
      </c>
      <c r="D501" s="234"/>
      <c r="E501" s="235"/>
      <c r="F501" s="236"/>
      <c r="G501" s="236">
        <f>SUMIF(AG502:AG522,"&lt;&gt;NOR",G502:G522)</f>
        <v>0</v>
      </c>
      <c r="H501" s="236"/>
      <c r="I501" s="236">
        <f>SUM(I502:I522)</f>
        <v>0</v>
      </c>
      <c r="J501" s="236"/>
      <c r="K501" s="236">
        <f>SUM(K502:K522)</f>
        <v>0</v>
      </c>
      <c r="L501" s="236"/>
      <c r="M501" s="236">
        <f>SUM(M502:M522)</f>
        <v>0</v>
      </c>
      <c r="N501" s="236"/>
      <c r="O501" s="236">
        <f>SUM(O502:O522)</f>
        <v>2.4699999999999998</v>
      </c>
      <c r="P501" s="236"/>
      <c r="Q501" s="236">
        <f>SUM(Q502:Q522)</f>
        <v>0</v>
      </c>
      <c r="R501" s="236"/>
      <c r="S501" s="236"/>
      <c r="T501" s="237"/>
      <c r="U501" s="231"/>
      <c r="V501" s="231">
        <f>SUM(V502:V522)</f>
        <v>55.010000000000005</v>
      </c>
      <c r="W501" s="231"/>
      <c r="X501" s="231"/>
      <c r="AG501" t="s">
        <v>148</v>
      </c>
    </row>
    <row r="502" spans="1:60" ht="22.5" outlineLevel="1" x14ac:dyDescent="0.2">
      <c r="A502" s="238">
        <v>104</v>
      </c>
      <c r="B502" s="239" t="s">
        <v>591</v>
      </c>
      <c r="C502" s="259" t="s">
        <v>592</v>
      </c>
      <c r="D502" s="240" t="s">
        <v>178</v>
      </c>
      <c r="E502" s="241">
        <v>34.610399999999998</v>
      </c>
      <c r="F502" s="242"/>
      <c r="G502" s="243">
        <f>ROUND(E502*F502,2)</f>
        <v>0</v>
      </c>
      <c r="H502" s="242"/>
      <c r="I502" s="243">
        <f>ROUND(E502*H502,2)</f>
        <v>0</v>
      </c>
      <c r="J502" s="242"/>
      <c r="K502" s="243">
        <f>ROUND(E502*J502,2)</f>
        <v>0</v>
      </c>
      <c r="L502" s="243">
        <v>21</v>
      </c>
      <c r="M502" s="243">
        <f>G502*(1+L502/100)</f>
        <v>0</v>
      </c>
      <c r="N502" s="243">
        <v>1.452E-2</v>
      </c>
      <c r="O502" s="243">
        <f>ROUND(E502*N502,2)</f>
        <v>0.5</v>
      </c>
      <c r="P502" s="243">
        <v>0</v>
      </c>
      <c r="Q502" s="243">
        <f>ROUND(E502*P502,2)</f>
        <v>0</v>
      </c>
      <c r="R502" s="243" t="s">
        <v>593</v>
      </c>
      <c r="S502" s="243" t="s">
        <v>153</v>
      </c>
      <c r="T502" s="244" t="s">
        <v>154</v>
      </c>
      <c r="U502" s="224">
        <v>0.27</v>
      </c>
      <c r="V502" s="224">
        <f>ROUND(E502*U502,2)</f>
        <v>9.34</v>
      </c>
      <c r="W502" s="224"/>
      <c r="X502" s="224" t="s">
        <v>155</v>
      </c>
      <c r="Y502" s="214"/>
      <c r="Z502" s="214"/>
      <c r="AA502" s="214"/>
      <c r="AB502" s="214"/>
      <c r="AC502" s="214"/>
      <c r="AD502" s="214"/>
      <c r="AE502" s="214"/>
      <c r="AF502" s="214"/>
      <c r="AG502" s="214" t="s">
        <v>156</v>
      </c>
      <c r="AH502" s="214"/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22"/>
      <c r="B503" s="223"/>
      <c r="C503" s="261" t="s">
        <v>159</v>
      </c>
      <c r="D503" s="225"/>
      <c r="E503" s="226"/>
      <c r="F503" s="224"/>
      <c r="G503" s="224"/>
      <c r="H503" s="224"/>
      <c r="I503" s="224"/>
      <c r="J503" s="224"/>
      <c r="K503" s="224"/>
      <c r="L503" s="224"/>
      <c r="M503" s="224"/>
      <c r="N503" s="224"/>
      <c r="O503" s="224"/>
      <c r="P503" s="224"/>
      <c r="Q503" s="224"/>
      <c r="R503" s="224"/>
      <c r="S503" s="224"/>
      <c r="T503" s="224"/>
      <c r="U503" s="224"/>
      <c r="V503" s="224"/>
      <c r="W503" s="224"/>
      <c r="X503" s="224"/>
      <c r="Y503" s="214"/>
      <c r="Z503" s="214"/>
      <c r="AA503" s="214"/>
      <c r="AB503" s="214"/>
      <c r="AC503" s="214"/>
      <c r="AD503" s="214"/>
      <c r="AE503" s="214"/>
      <c r="AF503" s="214"/>
      <c r="AG503" s="214" t="s">
        <v>160</v>
      </c>
      <c r="AH503" s="214">
        <v>0</v>
      </c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22"/>
      <c r="B504" s="223"/>
      <c r="C504" s="261" t="s">
        <v>594</v>
      </c>
      <c r="D504" s="225"/>
      <c r="E504" s="226">
        <v>34.610399999999998</v>
      </c>
      <c r="F504" s="224"/>
      <c r="G504" s="224"/>
      <c r="H504" s="224"/>
      <c r="I504" s="224"/>
      <c r="J504" s="224"/>
      <c r="K504" s="224"/>
      <c r="L504" s="224"/>
      <c r="M504" s="224"/>
      <c r="N504" s="224"/>
      <c r="O504" s="224"/>
      <c r="P504" s="224"/>
      <c r="Q504" s="224"/>
      <c r="R504" s="224"/>
      <c r="S504" s="224"/>
      <c r="T504" s="224"/>
      <c r="U504" s="224"/>
      <c r="V504" s="224"/>
      <c r="W504" s="224"/>
      <c r="X504" s="224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160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ht="22.5" outlineLevel="1" x14ac:dyDescent="0.2">
      <c r="A505" s="238">
        <v>105</v>
      </c>
      <c r="B505" s="239" t="s">
        <v>595</v>
      </c>
      <c r="C505" s="259" t="s">
        <v>596</v>
      </c>
      <c r="D505" s="240" t="s">
        <v>178</v>
      </c>
      <c r="E505" s="241">
        <v>306.15600000000001</v>
      </c>
      <c r="F505" s="242"/>
      <c r="G505" s="243">
        <f>ROUND(E505*F505,2)</f>
        <v>0</v>
      </c>
      <c r="H505" s="242"/>
      <c r="I505" s="243">
        <f>ROUND(E505*H505,2)</f>
        <v>0</v>
      </c>
      <c r="J505" s="242"/>
      <c r="K505" s="243">
        <f>ROUND(E505*J505,2)</f>
        <v>0</v>
      </c>
      <c r="L505" s="243">
        <v>21</v>
      </c>
      <c r="M505" s="243">
        <f>G505*(1+L505/100)</f>
        <v>0</v>
      </c>
      <c r="N505" s="243">
        <v>6.45E-3</v>
      </c>
      <c r="O505" s="243">
        <f>ROUND(E505*N505,2)</f>
        <v>1.97</v>
      </c>
      <c r="P505" s="243">
        <v>0</v>
      </c>
      <c r="Q505" s="243">
        <f>ROUND(E505*P505,2)</f>
        <v>0</v>
      </c>
      <c r="R505" s="243" t="s">
        <v>593</v>
      </c>
      <c r="S505" s="243" t="s">
        <v>153</v>
      </c>
      <c r="T505" s="244" t="s">
        <v>154</v>
      </c>
      <c r="U505" s="224">
        <v>0.13500000000000001</v>
      </c>
      <c r="V505" s="224">
        <f>ROUND(E505*U505,2)</f>
        <v>41.33</v>
      </c>
      <c r="W505" s="224"/>
      <c r="X505" s="224" t="s">
        <v>155</v>
      </c>
      <c r="Y505" s="214"/>
      <c r="Z505" s="214"/>
      <c r="AA505" s="214"/>
      <c r="AB505" s="214"/>
      <c r="AC505" s="214"/>
      <c r="AD505" s="214"/>
      <c r="AE505" s="214"/>
      <c r="AF505" s="214"/>
      <c r="AG505" s="214" t="s">
        <v>156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22"/>
      <c r="B506" s="223"/>
      <c r="C506" s="261" t="s">
        <v>159</v>
      </c>
      <c r="D506" s="225"/>
      <c r="E506" s="226"/>
      <c r="F506" s="224"/>
      <c r="G506" s="224"/>
      <c r="H506" s="224"/>
      <c r="I506" s="224"/>
      <c r="J506" s="224"/>
      <c r="K506" s="224"/>
      <c r="L506" s="224"/>
      <c r="M506" s="224"/>
      <c r="N506" s="224"/>
      <c r="O506" s="224"/>
      <c r="P506" s="224"/>
      <c r="Q506" s="224"/>
      <c r="R506" s="224"/>
      <c r="S506" s="224"/>
      <c r="T506" s="224"/>
      <c r="U506" s="224"/>
      <c r="V506" s="224"/>
      <c r="W506" s="224"/>
      <c r="X506" s="224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160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1" x14ac:dyDescent="0.2">
      <c r="A507" s="222"/>
      <c r="B507" s="223"/>
      <c r="C507" s="261" t="s">
        <v>480</v>
      </c>
      <c r="D507" s="225"/>
      <c r="E507" s="226">
        <v>306.15600000000001</v>
      </c>
      <c r="F507" s="224"/>
      <c r="G507" s="224"/>
      <c r="H507" s="224"/>
      <c r="I507" s="224"/>
      <c r="J507" s="224"/>
      <c r="K507" s="224"/>
      <c r="L507" s="224"/>
      <c r="M507" s="224"/>
      <c r="N507" s="224"/>
      <c r="O507" s="224"/>
      <c r="P507" s="224"/>
      <c r="Q507" s="224"/>
      <c r="R507" s="224"/>
      <c r="S507" s="224"/>
      <c r="T507" s="224"/>
      <c r="U507" s="224"/>
      <c r="V507" s="224"/>
      <c r="W507" s="224"/>
      <c r="X507" s="224"/>
      <c r="Y507" s="214"/>
      <c r="Z507" s="214"/>
      <c r="AA507" s="214"/>
      <c r="AB507" s="214"/>
      <c r="AC507" s="214"/>
      <c r="AD507" s="214"/>
      <c r="AE507" s="214"/>
      <c r="AF507" s="214"/>
      <c r="AG507" s="214" t="s">
        <v>160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38">
        <v>106</v>
      </c>
      <c r="B508" s="239" t="s">
        <v>597</v>
      </c>
      <c r="C508" s="259" t="s">
        <v>598</v>
      </c>
      <c r="D508" s="240" t="s">
        <v>310</v>
      </c>
      <c r="E508" s="241">
        <v>56.43</v>
      </c>
      <c r="F508" s="242"/>
      <c r="G508" s="243">
        <f>ROUND(E508*F508,2)</f>
        <v>0</v>
      </c>
      <c r="H508" s="242"/>
      <c r="I508" s="243">
        <f>ROUND(E508*H508,2)</f>
        <v>0</v>
      </c>
      <c r="J508" s="242"/>
      <c r="K508" s="243">
        <f>ROUND(E508*J508,2)</f>
        <v>0</v>
      </c>
      <c r="L508" s="243">
        <v>21</v>
      </c>
      <c r="M508" s="243">
        <f>G508*(1+L508/100)</f>
        <v>0</v>
      </c>
      <c r="N508" s="243">
        <v>0</v>
      </c>
      <c r="O508" s="243">
        <f>ROUND(E508*N508,2)</f>
        <v>0</v>
      </c>
      <c r="P508" s="243">
        <v>0</v>
      </c>
      <c r="Q508" s="243">
        <f>ROUND(E508*P508,2)</f>
        <v>0</v>
      </c>
      <c r="R508" s="243"/>
      <c r="S508" s="243" t="s">
        <v>384</v>
      </c>
      <c r="T508" s="244" t="s">
        <v>154</v>
      </c>
      <c r="U508" s="224">
        <v>0</v>
      </c>
      <c r="V508" s="224">
        <f>ROUND(E508*U508,2)</f>
        <v>0</v>
      </c>
      <c r="W508" s="224"/>
      <c r="X508" s="224" t="s">
        <v>155</v>
      </c>
      <c r="Y508" s="214"/>
      <c r="Z508" s="214"/>
      <c r="AA508" s="214"/>
      <c r="AB508" s="214"/>
      <c r="AC508" s="214"/>
      <c r="AD508" s="214"/>
      <c r="AE508" s="214"/>
      <c r="AF508" s="214"/>
      <c r="AG508" s="214" t="s">
        <v>156</v>
      </c>
      <c r="AH508" s="214"/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22"/>
      <c r="B509" s="223"/>
      <c r="C509" s="261" t="s">
        <v>159</v>
      </c>
      <c r="D509" s="225"/>
      <c r="E509" s="226"/>
      <c r="F509" s="224"/>
      <c r="G509" s="224"/>
      <c r="H509" s="224"/>
      <c r="I509" s="224"/>
      <c r="J509" s="224"/>
      <c r="K509" s="224"/>
      <c r="L509" s="224"/>
      <c r="M509" s="224"/>
      <c r="N509" s="224"/>
      <c r="O509" s="224"/>
      <c r="P509" s="224"/>
      <c r="Q509" s="224"/>
      <c r="R509" s="224"/>
      <c r="S509" s="224"/>
      <c r="T509" s="224"/>
      <c r="U509" s="224"/>
      <c r="V509" s="224"/>
      <c r="W509" s="224"/>
      <c r="X509" s="224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160</v>
      </c>
      <c r="AH509" s="214">
        <v>0</v>
      </c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22"/>
      <c r="B510" s="223"/>
      <c r="C510" s="261" t="s">
        <v>599</v>
      </c>
      <c r="D510" s="225"/>
      <c r="E510" s="226">
        <v>51.3</v>
      </c>
      <c r="F510" s="224"/>
      <c r="G510" s="224"/>
      <c r="H510" s="224"/>
      <c r="I510" s="224"/>
      <c r="J510" s="224"/>
      <c r="K510" s="224"/>
      <c r="L510" s="224"/>
      <c r="M510" s="224"/>
      <c r="N510" s="224"/>
      <c r="O510" s="224"/>
      <c r="P510" s="224"/>
      <c r="Q510" s="224"/>
      <c r="R510" s="224"/>
      <c r="S510" s="224"/>
      <c r="T510" s="224"/>
      <c r="U510" s="224"/>
      <c r="V510" s="224"/>
      <c r="W510" s="224"/>
      <c r="X510" s="224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160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22"/>
      <c r="B511" s="223"/>
      <c r="C511" s="263" t="s">
        <v>525</v>
      </c>
      <c r="D511" s="227"/>
      <c r="E511" s="228">
        <v>5.13</v>
      </c>
      <c r="F511" s="224"/>
      <c r="G511" s="224"/>
      <c r="H511" s="224"/>
      <c r="I511" s="224"/>
      <c r="J511" s="224"/>
      <c r="K511" s="224"/>
      <c r="L511" s="224"/>
      <c r="M511" s="224"/>
      <c r="N511" s="224"/>
      <c r="O511" s="224"/>
      <c r="P511" s="224"/>
      <c r="Q511" s="224"/>
      <c r="R511" s="224"/>
      <c r="S511" s="224"/>
      <c r="T511" s="224"/>
      <c r="U511" s="224"/>
      <c r="V511" s="224"/>
      <c r="W511" s="224"/>
      <c r="X511" s="224"/>
      <c r="Y511" s="214"/>
      <c r="Z511" s="214"/>
      <c r="AA511" s="214"/>
      <c r="AB511" s="214"/>
      <c r="AC511" s="214"/>
      <c r="AD511" s="214"/>
      <c r="AE511" s="214"/>
      <c r="AF511" s="214"/>
      <c r="AG511" s="214" t="s">
        <v>160</v>
      </c>
      <c r="AH511" s="214">
        <v>4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38">
        <v>107</v>
      </c>
      <c r="B512" s="239" t="s">
        <v>600</v>
      </c>
      <c r="C512" s="259" t="s">
        <v>601</v>
      </c>
      <c r="D512" s="240" t="s">
        <v>178</v>
      </c>
      <c r="E512" s="241">
        <v>43.3752</v>
      </c>
      <c r="F512" s="242"/>
      <c r="G512" s="243">
        <f>ROUND(E512*F512,2)</f>
        <v>0</v>
      </c>
      <c r="H512" s="242"/>
      <c r="I512" s="243">
        <f>ROUND(E512*H512,2)</f>
        <v>0</v>
      </c>
      <c r="J512" s="242"/>
      <c r="K512" s="243">
        <f>ROUND(E512*J512,2)</f>
        <v>0</v>
      </c>
      <c r="L512" s="243">
        <v>21</v>
      </c>
      <c r="M512" s="243">
        <f>G512*(1+L512/100)</f>
        <v>0</v>
      </c>
      <c r="N512" s="243">
        <v>0</v>
      </c>
      <c r="O512" s="243">
        <f>ROUND(E512*N512,2)</f>
        <v>0</v>
      </c>
      <c r="P512" s="243">
        <v>0</v>
      </c>
      <c r="Q512" s="243">
        <f>ROUND(E512*P512,2)</f>
        <v>0</v>
      </c>
      <c r="R512" s="243"/>
      <c r="S512" s="243" t="s">
        <v>384</v>
      </c>
      <c r="T512" s="244" t="s">
        <v>154</v>
      </c>
      <c r="U512" s="224">
        <v>0</v>
      </c>
      <c r="V512" s="224">
        <f>ROUND(E512*U512,2)</f>
        <v>0</v>
      </c>
      <c r="W512" s="224"/>
      <c r="X512" s="224" t="s">
        <v>155</v>
      </c>
      <c r="Y512" s="214"/>
      <c r="Z512" s="214"/>
      <c r="AA512" s="214"/>
      <c r="AB512" s="214"/>
      <c r="AC512" s="214"/>
      <c r="AD512" s="214"/>
      <c r="AE512" s="214"/>
      <c r="AF512" s="214"/>
      <c r="AG512" s="214" t="s">
        <v>156</v>
      </c>
      <c r="AH512" s="214"/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22"/>
      <c r="B513" s="223"/>
      <c r="C513" s="261" t="s">
        <v>159</v>
      </c>
      <c r="D513" s="225"/>
      <c r="E513" s="226"/>
      <c r="F513" s="224"/>
      <c r="G513" s="224"/>
      <c r="H513" s="224"/>
      <c r="I513" s="224"/>
      <c r="J513" s="224"/>
      <c r="K513" s="224"/>
      <c r="L513" s="224"/>
      <c r="M513" s="224"/>
      <c r="N513" s="224"/>
      <c r="O513" s="224"/>
      <c r="P513" s="224"/>
      <c r="Q513" s="224"/>
      <c r="R513" s="224"/>
      <c r="S513" s="224"/>
      <c r="T513" s="224"/>
      <c r="U513" s="224"/>
      <c r="V513" s="224"/>
      <c r="W513" s="224"/>
      <c r="X513" s="224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160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22"/>
      <c r="B514" s="223"/>
      <c r="C514" s="261" t="s">
        <v>602</v>
      </c>
      <c r="D514" s="225"/>
      <c r="E514" s="226">
        <v>43.3752</v>
      </c>
      <c r="F514" s="224"/>
      <c r="G514" s="224"/>
      <c r="H514" s="224"/>
      <c r="I514" s="224"/>
      <c r="J514" s="224"/>
      <c r="K514" s="224"/>
      <c r="L514" s="224"/>
      <c r="M514" s="224"/>
      <c r="N514" s="224"/>
      <c r="O514" s="224"/>
      <c r="P514" s="224"/>
      <c r="Q514" s="224"/>
      <c r="R514" s="224"/>
      <c r="S514" s="224"/>
      <c r="T514" s="224"/>
      <c r="U514" s="224"/>
      <c r="V514" s="224"/>
      <c r="W514" s="224"/>
      <c r="X514" s="224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160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ht="22.5" outlineLevel="1" x14ac:dyDescent="0.2">
      <c r="A515" s="238">
        <v>108</v>
      </c>
      <c r="B515" s="239" t="s">
        <v>603</v>
      </c>
      <c r="C515" s="259" t="s">
        <v>604</v>
      </c>
      <c r="D515" s="240" t="s">
        <v>178</v>
      </c>
      <c r="E515" s="241">
        <v>6.15</v>
      </c>
      <c r="F515" s="242"/>
      <c r="G515" s="243">
        <f>ROUND(E515*F515,2)</f>
        <v>0</v>
      </c>
      <c r="H515" s="242"/>
      <c r="I515" s="243">
        <f>ROUND(E515*H515,2)</f>
        <v>0</v>
      </c>
      <c r="J515" s="242"/>
      <c r="K515" s="243">
        <f>ROUND(E515*J515,2)</f>
        <v>0</v>
      </c>
      <c r="L515" s="243">
        <v>21</v>
      </c>
      <c r="M515" s="243">
        <f>G515*(1+L515/100)</f>
        <v>0</v>
      </c>
      <c r="N515" s="243">
        <v>0</v>
      </c>
      <c r="O515" s="243">
        <f>ROUND(E515*N515,2)</f>
        <v>0</v>
      </c>
      <c r="P515" s="243">
        <v>0</v>
      </c>
      <c r="Q515" s="243">
        <f>ROUND(E515*P515,2)</f>
        <v>0</v>
      </c>
      <c r="R515" s="243"/>
      <c r="S515" s="243" t="s">
        <v>384</v>
      </c>
      <c r="T515" s="244" t="s">
        <v>154</v>
      </c>
      <c r="U515" s="224">
        <v>0</v>
      </c>
      <c r="V515" s="224">
        <f>ROUND(E515*U515,2)</f>
        <v>0</v>
      </c>
      <c r="W515" s="224"/>
      <c r="X515" s="224" t="s">
        <v>155</v>
      </c>
      <c r="Y515" s="214"/>
      <c r="Z515" s="214"/>
      <c r="AA515" s="214"/>
      <c r="AB515" s="214"/>
      <c r="AC515" s="214"/>
      <c r="AD515" s="214"/>
      <c r="AE515" s="214"/>
      <c r="AF515" s="214"/>
      <c r="AG515" s="214" t="s">
        <v>156</v>
      </c>
      <c r="AH515" s="214"/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22"/>
      <c r="B516" s="223"/>
      <c r="C516" s="261" t="s">
        <v>159</v>
      </c>
      <c r="D516" s="225"/>
      <c r="E516" s="226"/>
      <c r="F516" s="224"/>
      <c r="G516" s="224"/>
      <c r="H516" s="224"/>
      <c r="I516" s="224"/>
      <c r="J516" s="224"/>
      <c r="K516" s="224"/>
      <c r="L516" s="224"/>
      <c r="M516" s="224"/>
      <c r="N516" s="224"/>
      <c r="O516" s="224"/>
      <c r="P516" s="224"/>
      <c r="Q516" s="224"/>
      <c r="R516" s="224"/>
      <c r="S516" s="224"/>
      <c r="T516" s="224"/>
      <c r="U516" s="224"/>
      <c r="V516" s="224"/>
      <c r="W516" s="224"/>
      <c r="X516" s="224"/>
      <c r="Y516" s="214"/>
      <c r="Z516" s="214"/>
      <c r="AA516" s="214"/>
      <c r="AB516" s="214"/>
      <c r="AC516" s="214"/>
      <c r="AD516" s="214"/>
      <c r="AE516" s="214"/>
      <c r="AF516" s="214"/>
      <c r="AG516" s="214" t="s">
        <v>160</v>
      </c>
      <c r="AH516" s="214">
        <v>0</v>
      </c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22"/>
      <c r="B517" s="223"/>
      <c r="C517" s="261" t="s">
        <v>605</v>
      </c>
      <c r="D517" s="225"/>
      <c r="E517" s="226">
        <v>6.15</v>
      </c>
      <c r="F517" s="224"/>
      <c r="G517" s="224"/>
      <c r="H517" s="224"/>
      <c r="I517" s="224"/>
      <c r="J517" s="224"/>
      <c r="K517" s="224"/>
      <c r="L517" s="224"/>
      <c r="M517" s="224"/>
      <c r="N517" s="224"/>
      <c r="O517" s="224"/>
      <c r="P517" s="224"/>
      <c r="Q517" s="224"/>
      <c r="R517" s="224"/>
      <c r="S517" s="224"/>
      <c r="T517" s="224"/>
      <c r="U517" s="224"/>
      <c r="V517" s="224"/>
      <c r="W517" s="224"/>
      <c r="X517" s="224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160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38">
        <v>109</v>
      </c>
      <c r="B518" s="239" t="s">
        <v>606</v>
      </c>
      <c r="C518" s="259" t="s">
        <v>607</v>
      </c>
      <c r="D518" s="240" t="s">
        <v>207</v>
      </c>
      <c r="E518" s="241">
        <v>2.4772500000000002</v>
      </c>
      <c r="F518" s="242"/>
      <c r="G518" s="243">
        <f>ROUND(E518*F518,2)</f>
        <v>0</v>
      </c>
      <c r="H518" s="242"/>
      <c r="I518" s="243">
        <f>ROUND(E518*H518,2)</f>
        <v>0</v>
      </c>
      <c r="J518" s="242"/>
      <c r="K518" s="243">
        <f>ROUND(E518*J518,2)</f>
        <v>0</v>
      </c>
      <c r="L518" s="243">
        <v>21</v>
      </c>
      <c r="M518" s="243">
        <f>G518*(1+L518/100)</f>
        <v>0</v>
      </c>
      <c r="N518" s="243">
        <v>0</v>
      </c>
      <c r="O518" s="243">
        <f>ROUND(E518*N518,2)</f>
        <v>0</v>
      </c>
      <c r="P518" s="243">
        <v>0</v>
      </c>
      <c r="Q518" s="243">
        <f>ROUND(E518*P518,2)</f>
        <v>0</v>
      </c>
      <c r="R518" s="243" t="s">
        <v>593</v>
      </c>
      <c r="S518" s="243" t="s">
        <v>153</v>
      </c>
      <c r="T518" s="244" t="s">
        <v>154</v>
      </c>
      <c r="U518" s="224">
        <v>1.7509999999999999</v>
      </c>
      <c r="V518" s="224">
        <f>ROUND(E518*U518,2)</f>
        <v>4.34</v>
      </c>
      <c r="W518" s="224"/>
      <c r="X518" s="224" t="s">
        <v>440</v>
      </c>
      <c r="Y518" s="214"/>
      <c r="Z518" s="214"/>
      <c r="AA518" s="214"/>
      <c r="AB518" s="214"/>
      <c r="AC518" s="214"/>
      <c r="AD518" s="214"/>
      <c r="AE518" s="214"/>
      <c r="AF518" s="214"/>
      <c r="AG518" s="214" t="s">
        <v>441</v>
      </c>
      <c r="AH518" s="214"/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22"/>
      <c r="B519" s="223"/>
      <c r="C519" s="260" t="s">
        <v>560</v>
      </c>
      <c r="D519" s="246"/>
      <c r="E519" s="246"/>
      <c r="F519" s="246"/>
      <c r="G519" s="246"/>
      <c r="H519" s="224"/>
      <c r="I519" s="224"/>
      <c r="J519" s="224"/>
      <c r="K519" s="224"/>
      <c r="L519" s="224"/>
      <c r="M519" s="224"/>
      <c r="N519" s="224"/>
      <c r="O519" s="224"/>
      <c r="P519" s="224"/>
      <c r="Q519" s="224"/>
      <c r="R519" s="224"/>
      <c r="S519" s="224"/>
      <c r="T519" s="224"/>
      <c r="U519" s="224"/>
      <c r="V519" s="224"/>
      <c r="W519" s="224"/>
      <c r="X519" s="224"/>
      <c r="Y519" s="214"/>
      <c r="Z519" s="214"/>
      <c r="AA519" s="214"/>
      <c r="AB519" s="214"/>
      <c r="AC519" s="214"/>
      <c r="AD519" s="214"/>
      <c r="AE519" s="214"/>
      <c r="AF519" s="214"/>
      <c r="AG519" s="214" t="s">
        <v>158</v>
      </c>
      <c r="AH519" s="214"/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22"/>
      <c r="B520" s="223"/>
      <c r="C520" s="261" t="s">
        <v>443</v>
      </c>
      <c r="D520" s="225"/>
      <c r="E520" s="226"/>
      <c r="F520" s="224"/>
      <c r="G520" s="224"/>
      <c r="H520" s="224"/>
      <c r="I520" s="224"/>
      <c r="J520" s="224"/>
      <c r="K520" s="224"/>
      <c r="L520" s="224"/>
      <c r="M520" s="224"/>
      <c r="N520" s="224"/>
      <c r="O520" s="224"/>
      <c r="P520" s="224"/>
      <c r="Q520" s="224"/>
      <c r="R520" s="224"/>
      <c r="S520" s="224"/>
      <c r="T520" s="224"/>
      <c r="U520" s="224"/>
      <c r="V520" s="224"/>
      <c r="W520" s="224"/>
      <c r="X520" s="224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160</v>
      </c>
      <c r="AH520" s="214">
        <v>0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22"/>
      <c r="B521" s="223"/>
      <c r="C521" s="261" t="s">
        <v>608</v>
      </c>
      <c r="D521" s="225"/>
      <c r="E521" s="226"/>
      <c r="F521" s="224"/>
      <c r="G521" s="224"/>
      <c r="H521" s="224"/>
      <c r="I521" s="224"/>
      <c r="J521" s="224"/>
      <c r="K521" s="224"/>
      <c r="L521" s="224"/>
      <c r="M521" s="224"/>
      <c r="N521" s="224"/>
      <c r="O521" s="224"/>
      <c r="P521" s="224"/>
      <c r="Q521" s="224"/>
      <c r="R521" s="224"/>
      <c r="S521" s="224"/>
      <c r="T521" s="224"/>
      <c r="U521" s="224"/>
      <c r="V521" s="224"/>
      <c r="W521" s="224"/>
      <c r="X521" s="224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160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22"/>
      <c r="B522" s="223"/>
      <c r="C522" s="261" t="s">
        <v>609</v>
      </c>
      <c r="D522" s="225"/>
      <c r="E522" s="226">
        <v>2.4772500000000002</v>
      </c>
      <c r="F522" s="224"/>
      <c r="G522" s="224"/>
      <c r="H522" s="224"/>
      <c r="I522" s="224"/>
      <c r="J522" s="224"/>
      <c r="K522" s="224"/>
      <c r="L522" s="224"/>
      <c r="M522" s="224"/>
      <c r="N522" s="224"/>
      <c r="O522" s="224"/>
      <c r="P522" s="224"/>
      <c r="Q522" s="224"/>
      <c r="R522" s="224"/>
      <c r="S522" s="224"/>
      <c r="T522" s="224"/>
      <c r="U522" s="224"/>
      <c r="V522" s="224"/>
      <c r="W522" s="224"/>
      <c r="X522" s="224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160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x14ac:dyDescent="0.2">
      <c r="A523" s="232" t="s">
        <v>147</v>
      </c>
      <c r="B523" s="233" t="s">
        <v>109</v>
      </c>
      <c r="C523" s="258" t="s">
        <v>110</v>
      </c>
      <c r="D523" s="234"/>
      <c r="E523" s="235"/>
      <c r="F523" s="236"/>
      <c r="G523" s="236">
        <f>SUMIF(AG524:AG540,"&lt;&gt;NOR",G524:G540)</f>
        <v>0</v>
      </c>
      <c r="H523" s="236"/>
      <c r="I523" s="236">
        <f>SUM(I524:I540)</f>
        <v>0</v>
      </c>
      <c r="J523" s="236"/>
      <c r="K523" s="236">
        <f>SUM(K524:K540)</f>
        <v>0</v>
      </c>
      <c r="L523" s="236"/>
      <c r="M523" s="236">
        <f>SUM(M524:M540)</f>
        <v>0</v>
      </c>
      <c r="N523" s="236"/>
      <c r="O523" s="236">
        <f>SUM(O524:O540)</f>
        <v>0.25</v>
      </c>
      <c r="P523" s="236"/>
      <c r="Q523" s="236">
        <f>SUM(Q524:Q540)</f>
        <v>0</v>
      </c>
      <c r="R523" s="236"/>
      <c r="S523" s="236"/>
      <c r="T523" s="237"/>
      <c r="U523" s="231"/>
      <c r="V523" s="231">
        <f>SUM(V524:V540)</f>
        <v>51.740000000000009</v>
      </c>
      <c r="W523" s="231"/>
      <c r="X523" s="231"/>
      <c r="AG523" t="s">
        <v>148</v>
      </c>
    </row>
    <row r="524" spans="1:60" ht="22.5" outlineLevel="1" x14ac:dyDescent="0.2">
      <c r="A524" s="238">
        <v>110</v>
      </c>
      <c r="B524" s="239" t="s">
        <v>610</v>
      </c>
      <c r="C524" s="259" t="s">
        <v>611</v>
      </c>
      <c r="D524" s="240" t="s">
        <v>178</v>
      </c>
      <c r="E524" s="241">
        <v>35.824800000000003</v>
      </c>
      <c r="F524" s="242"/>
      <c r="G524" s="243">
        <f>ROUND(E524*F524,2)</f>
        <v>0</v>
      </c>
      <c r="H524" s="242"/>
      <c r="I524" s="243">
        <f>ROUND(E524*H524,2)</f>
        <v>0</v>
      </c>
      <c r="J524" s="242"/>
      <c r="K524" s="243">
        <f>ROUND(E524*J524,2)</f>
        <v>0</v>
      </c>
      <c r="L524" s="243">
        <v>21</v>
      </c>
      <c r="M524" s="243">
        <f>G524*(1+L524/100)</f>
        <v>0</v>
      </c>
      <c r="N524" s="243">
        <v>6.1900000000000002E-3</v>
      </c>
      <c r="O524" s="243">
        <f>ROUND(E524*N524,2)</f>
        <v>0.22</v>
      </c>
      <c r="P524" s="243">
        <v>0</v>
      </c>
      <c r="Q524" s="243">
        <f>ROUND(E524*P524,2)</f>
        <v>0</v>
      </c>
      <c r="R524" s="243" t="s">
        <v>612</v>
      </c>
      <c r="S524" s="243" t="s">
        <v>153</v>
      </c>
      <c r="T524" s="244" t="s">
        <v>154</v>
      </c>
      <c r="U524" s="224">
        <v>1.1869499999999999</v>
      </c>
      <c r="V524" s="224">
        <f>ROUND(E524*U524,2)</f>
        <v>42.52</v>
      </c>
      <c r="W524" s="224"/>
      <c r="X524" s="224" t="s">
        <v>155</v>
      </c>
      <c r="Y524" s="214"/>
      <c r="Z524" s="214"/>
      <c r="AA524" s="214"/>
      <c r="AB524" s="214"/>
      <c r="AC524" s="214"/>
      <c r="AD524" s="214"/>
      <c r="AE524" s="214"/>
      <c r="AF524" s="214"/>
      <c r="AG524" s="214" t="s">
        <v>156</v>
      </c>
      <c r="AH524" s="214"/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22"/>
      <c r="B525" s="223"/>
      <c r="C525" s="260" t="s">
        <v>613</v>
      </c>
      <c r="D525" s="246"/>
      <c r="E525" s="246"/>
      <c r="F525" s="246"/>
      <c r="G525" s="246"/>
      <c r="H525" s="224"/>
      <c r="I525" s="224"/>
      <c r="J525" s="224"/>
      <c r="K525" s="224"/>
      <c r="L525" s="224"/>
      <c r="M525" s="224"/>
      <c r="N525" s="224"/>
      <c r="O525" s="224"/>
      <c r="P525" s="224"/>
      <c r="Q525" s="224"/>
      <c r="R525" s="224"/>
      <c r="S525" s="224"/>
      <c r="T525" s="224"/>
      <c r="U525" s="224"/>
      <c r="V525" s="224"/>
      <c r="W525" s="224"/>
      <c r="X525" s="224"/>
      <c r="Y525" s="214"/>
      <c r="Z525" s="214"/>
      <c r="AA525" s="214"/>
      <c r="AB525" s="214"/>
      <c r="AC525" s="214"/>
      <c r="AD525" s="214"/>
      <c r="AE525" s="214"/>
      <c r="AF525" s="214"/>
      <c r="AG525" s="214" t="s">
        <v>158</v>
      </c>
      <c r="AH525" s="214"/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22"/>
      <c r="B526" s="223"/>
      <c r="C526" s="262" t="s">
        <v>614</v>
      </c>
      <c r="D526" s="247"/>
      <c r="E526" s="247"/>
      <c r="F526" s="247"/>
      <c r="G526" s="247"/>
      <c r="H526" s="224"/>
      <c r="I526" s="224"/>
      <c r="J526" s="224"/>
      <c r="K526" s="224"/>
      <c r="L526" s="224"/>
      <c r="M526" s="224"/>
      <c r="N526" s="224"/>
      <c r="O526" s="224"/>
      <c r="P526" s="224"/>
      <c r="Q526" s="224"/>
      <c r="R526" s="224"/>
      <c r="S526" s="224"/>
      <c r="T526" s="224"/>
      <c r="U526" s="224"/>
      <c r="V526" s="224"/>
      <c r="W526" s="224"/>
      <c r="X526" s="224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174</v>
      </c>
      <c r="AH526" s="214"/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45" t="str">
        <f>C526</f>
        <v>Dodávka a montáž podkladní lepenky, naohýbaného a upraveného svitku včetně spojovacích prostředků a zednické výpomoci.</v>
      </c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22"/>
      <c r="B527" s="223"/>
      <c r="C527" s="261" t="s">
        <v>159</v>
      </c>
      <c r="D527" s="225"/>
      <c r="E527" s="226"/>
      <c r="F527" s="224"/>
      <c r="G527" s="224"/>
      <c r="H527" s="224"/>
      <c r="I527" s="224"/>
      <c r="J527" s="224"/>
      <c r="K527" s="224"/>
      <c r="L527" s="224"/>
      <c r="M527" s="224"/>
      <c r="N527" s="224"/>
      <c r="O527" s="224"/>
      <c r="P527" s="224"/>
      <c r="Q527" s="224"/>
      <c r="R527" s="224"/>
      <c r="S527" s="224"/>
      <c r="T527" s="224"/>
      <c r="U527" s="224"/>
      <c r="V527" s="224"/>
      <c r="W527" s="224"/>
      <c r="X527" s="224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160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22"/>
      <c r="B528" s="223"/>
      <c r="C528" s="261" t="s">
        <v>615</v>
      </c>
      <c r="D528" s="225"/>
      <c r="E528" s="226">
        <v>35.824800000000003</v>
      </c>
      <c r="F528" s="224"/>
      <c r="G528" s="224"/>
      <c r="H528" s="224"/>
      <c r="I528" s="224"/>
      <c r="J528" s="224"/>
      <c r="K528" s="224"/>
      <c r="L528" s="224"/>
      <c r="M528" s="224"/>
      <c r="N528" s="224"/>
      <c r="O528" s="224"/>
      <c r="P528" s="224"/>
      <c r="Q528" s="224"/>
      <c r="R528" s="224"/>
      <c r="S528" s="224"/>
      <c r="T528" s="224"/>
      <c r="U528" s="224"/>
      <c r="V528" s="224"/>
      <c r="W528" s="224"/>
      <c r="X528" s="224"/>
      <c r="Y528" s="214"/>
      <c r="Z528" s="214"/>
      <c r="AA528" s="214"/>
      <c r="AB528" s="214"/>
      <c r="AC528" s="214"/>
      <c r="AD528" s="214"/>
      <c r="AE528" s="214"/>
      <c r="AF528" s="214"/>
      <c r="AG528" s="214" t="s">
        <v>160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ht="22.5" outlineLevel="1" x14ac:dyDescent="0.2">
      <c r="A529" s="238">
        <v>111</v>
      </c>
      <c r="B529" s="239" t="s">
        <v>616</v>
      </c>
      <c r="C529" s="259" t="s">
        <v>617</v>
      </c>
      <c r="D529" s="240" t="s">
        <v>310</v>
      </c>
      <c r="E529" s="241">
        <v>3.5</v>
      </c>
      <c r="F529" s="242"/>
      <c r="G529" s="243">
        <f>ROUND(E529*F529,2)</f>
        <v>0</v>
      </c>
      <c r="H529" s="242"/>
      <c r="I529" s="243">
        <f>ROUND(E529*H529,2)</f>
        <v>0</v>
      </c>
      <c r="J529" s="242"/>
      <c r="K529" s="243">
        <f>ROUND(E529*J529,2)</f>
        <v>0</v>
      </c>
      <c r="L529" s="243">
        <v>21</v>
      </c>
      <c r="M529" s="243">
        <f>G529*(1+L529/100)</f>
        <v>0</v>
      </c>
      <c r="N529" s="243">
        <v>2.0699999999999998E-3</v>
      </c>
      <c r="O529" s="243">
        <f>ROUND(E529*N529,2)</f>
        <v>0.01</v>
      </c>
      <c r="P529" s="243">
        <v>0</v>
      </c>
      <c r="Q529" s="243">
        <f>ROUND(E529*P529,2)</f>
        <v>0</v>
      </c>
      <c r="R529" s="243" t="s">
        <v>612</v>
      </c>
      <c r="S529" s="243" t="s">
        <v>153</v>
      </c>
      <c r="T529" s="244" t="s">
        <v>154</v>
      </c>
      <c r="U529" s="224">
        <v>0.58304999999999996</v>
      </c>
      <c r="V529" s="224">
        <f>ROUND(E529*U529,2)</f>
        <v>2.04</v>
      </c>
      <c r="W529" s="224"/>
      <c r="X529" s="224" t="s">
        <v>155</v>
      </c>
      <c r="Y529" s="214"/>
      <c r="Z529" s="214"/>
      <c r="AA529" s="214"/>
      <c r="AB529" s="214"/>
      <c r="AC529" s="214"/>
      <c r="AD529" s="214"/>
      <c r="AE529" s="214"/>
      <c r="AF529" s="214"/>
      <c r="AG529" s="214" t="s">
        <v>156</v>
      </c>
      <c r="AH529" s="214"/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 x14ac:dyDescent="0.2">
      <c r="A530" s="222"/>
      <c r="B530" s="223"/>
      <c r="C530" s="261" t="s">
        <v>159</v>
      </c>
      <c r="D530" s="225"/>
      <c r="E530" s="226"/>
      <c r="F530" s="224"/>
      <c r="G530" s="224"/>
      <c r="H530" s="224"/>
      <c r="I530" s="224"/>
      <c r="J530" s="224"/>
      <c r="K530" s="224"/>
      <c r="L530" s="224"/>
      <c r="M530" s="224"/>
      <c r="N530" s="224"/>
      <c r="O530" s="224"/>
      <c r="P530" s="224"/>
      <c r="Q530" s="224"/>
      <c r="R530" s="224"/>
      <c r="S530" s="224"/>
      <c r="T530" s="224"/>
      <c r="U530" s="224"/>
      <c r="V530" s="224"/>
      <c r="W530" s="224"/>
      <c r="X530" s="224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160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">
      <c r="A531" s="222"/>
      <c r="B531" s="223"/>
      <c r="C531" s="261" t="s">
        <v>618</v>
      </c>
      <c r="D531" s="225"/>
      <c r="E531" s="226">
        <v>3.5</v>
      </c>
      <c r="F531" s="224"/>
      <c r="G531" s="224"/>
      <c r="H531" s="224"/>
      <c r="I531" s="224"/>
      <c r="J531" s="224"/>
      <c r="K531" s="224"/>
      <c r="L531" s="224"/>
      <c r="M531" s="224"/>
      <c r="N531" s="224"/>
      <c r="O531" s="224"/>
      <c r="P531" s="224"/>
      <c r="Q531" s="224"/>
      <c r="R531" s="224"/>
      <c r="S531" s="224"/>
      <c r="T531" s="224"/>
      <c r="U531" s="224"/>
      <c r="V531" s="224"/>
      <c r="W531" s="224"/>
      <c r="X531" s="224"/>
      <c r="Y531" s="214"/>
      <c r="Z531" s="214"/>
      <c r="AA531" s="214"/>
      <c r="AB531" s="214"/>
      <c r="AC531" s="214"/>
      <c r="AD531" s="214"/>
      <c r="AE531" s="214"/>
      <c r="AF531" s="214"/>
      <c r="AG531" s="214" t="s">
        <v>160</v>
      </c>
      <c r="AH531" s="214">
        <v>0</v>
      </c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ht="22.5" outlineLevel="1" x14ac:dyDescent="0.2">
      <c r="A532" s="238">
        <v>112</v>
      </c>
      <c r="B532" s="239" t="s">
        <v>619</v>
      </c>
      <c r="C532" s="259" t="s">
        <v>620</v>
      </c>
      <c r="D532" s="240" t="s">
        <v>310</v>
      </c>
      <c r="E532" s="241">
        <v>10.119999999999999</v>
      </c>
      <c r="F532" s="242"/>
      <c r="G532" s="243">
        <f>ROUND(E532*F532,2)</f>
        <v>0</v>
      </c>
      <c r="H532" s="242"/>
      <c r="I532" s="243">
        <f>ROUND(E532*H532,2)</f>
        <v>0</v>
      </c>
      <c r="J532" s="242"/>
      <c r="K532" s="243">
        <f>ROUND(E532*J532,2)</f>
        <v>0</v>
      </c>
      <c r="L532" s="243">
        <v>21</v>
      </c>
      <c r="M532" s="243">
        <f>G532*(1+L532/100)</f>
        <v>0</v>
      </c>
      <c r="N532" s="243">
        <v>2.3600000000000001E-3</v>
      </c>
      <c r="O532" s="243">
        <f>ROUND(E532*N532,2)</f>
        <v>0.02</v>
      </c>
      <c r="P532" s="243">
        <v>0</v>
      </c>
      <c r="Q532" s="243">
        <f>ROUND(E532*P532,2)</f>
        <v>0</v>
      </c>
      <c r="R532" s="243" t="s">
        <v>612</v>
      </c>
      <c r="S532" s="243" t="s">
        <v>153</v>
      </c>
      <c r="T532" s="244" t="s">
        <v>154</v>
      </c>
      <c r="U532" s="224">
        <v>0.59138999999999997</v>
      </c>
      <c r="V532" s="224">
        <f>ROUND(E532*U532,2)</f>
        <v>5.98</v>
      </c>
      <c r="W532" s="224"/>
      <c r="X532" s="224" t="s">
        <v>155</v>
      </c>
      <c r="Y532" s="214"/>
      <c r="Z532" s="214"/>
      <c r="AA532" s="214"/>
      <c r="AB532" s="214"/>
      <c r="AC532" s="214"/>
      <c r="AD532" s="214"/>
      <c r="AE532" s="214"/>
      <c r="AF532" s="214"/>
      <c r="AG532" s="214" t="s">
        <v>156</v>
      </c>
      <c r="AH532" s="214"/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22"/>
      <c r="B533" s="223"/>
      <c r="C533" s="260" t="s">
        <v>621</v>
      </c>
      <c r="D533" s="246"/>
      <c r="E533" s="246"/>
      <c r="F533" s="246"/>
      <c r="G533" s="246"/>
      <c r="H533" s="224"/>
      <c r="I533" s="224"/>
      <c r="J533" s="224"/>
      <c r="K533" s="224"/>
      <c r="L533" s="224"/>
      <c r="M533" s="224"/>
      <c r="N533" s="224"/>
      <c r="O533" s="224"/>
      <c r="P533" s="224"/>
      <c r="Q533" s="224"/>
      <c r="R533" s="224"/>
      <c r="S533" s="224"/>
      <c r="T533" s="224"/>
      <c r="U533" s="224"/>
      <c r="V533" s="224"/>
      <c r="W533" s="224"/>
      <c r="X533" s="224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158</v>
      </c>
      <c r="AH533" s="214"/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22"/>
      <c r="B534" s="223"/>
      <c r="C534" s="261" t="s">
        <v>159</v>
      </c>
      <c r="D534" s="225"/>
      <c r="E534" s="226"/>
      <c r="F534" s="224"/>
      <c r="G534" s="224"/>
      <c r="H534" s="224"/>
      <c r="I534" s="224"/>
      <c r="J534" s="224"/>
      <c r="K534" s="224"/>
      <c r="L534" s="224"/>
      <c r="M534" s="224"/>
      <c r="N534" s="224"/>
      <c r="O534" s="224"/>
      <c r="P534" s="224"/>
      <c r="Q534" s="224"/>
      <c r="R534" s="224"/>
      <c r="S534" s="224"/>
      <c r="T534" s="224"/>
      <c r="U534" s="224"/>
      <c r="V534" s="224"/>
      <c r="W534" s="224"/>
      <c r="X534" s="224"/>
      <c r="Y534" s="214"/>
      <c r="Z534" s="214"/>
      <c r="AA534" s="214"/>
      <c r="AB534" s="214"/>
      <c r="AC534" s="214"/>
      <c r="AD534" s="214"/>
      <c r="AE534" s="214"/>
      <c r="AF534" s="214"/>
      <c r="AG534" s="214" t="s">
        <v>160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">
      <c r="A535" s="222"/>
      <c r="B535" s="223"/>
      <c r="C535" s="261" t="s">
        <v>622</v>
      </c>
      <c r="D535" s="225"/>
      <c r="E535" s="226">
        <v>10.119999999999999</v>
      </c>
      <c r="F535" s="224"/>
      <c r="G535" s="224"/>
      <c r="H535" s="224"/>
      <c r="I535" s="224"/>
      <c r="J535" s="224"/>
      <c r="K535" s="224"/>
      <c r="L535" s="224"/>
      <c r="M535" s="224"/>
      <c r="N535" s="224"/>
      <c r="O535" s="224"/>
      <c r="P535" s="224"/>
      <c r="Q535" s="224"/>
      <c r="R535" s="224"/>
      <c r="S535" s="224"/>
      <c r="T535" s="224"/>
      <c r="U535" s="224"/>
      <c r="V535" s="224"/>
      <c r="W535" s="224"/>
      <c r="X535" s="224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160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8">
        <v>113</v>
      </c>
      <c r="B536" s="239" t="s">
        <v>623</v>
      </c>
      <c r="C536" s="259" t="s">
        <v>624</v>
      </c>
      <c r="D536" s="240" t="s">
        <v>207</v>
      </c>
      <c r="E536" s="241">
        <v>0.25287999999999999</v>
      </c>
      <c r="F536" s="242"/>
      <c r="G536" s="243">
        <f>ROUND(E536*F536,2)</f>
        <v>0</v>
      </c>
      <c r="H536" s="242"/>
      <c r="I536" s="243">
        <f>ROUND(E536*H536,2)</f>
        <v>0</v>
      </c>
      <c r="J536" s="242"/>
      <c r="K536" s="243">
        <f>ROUND(E536*J536,2)</f>
        <v>0</v>
      </c>
      <c r="L536" s="243">
        <v>21</v>
      </c>
      <c r="M536" s="243">
        <f>G536*(1+L536/100)</f>
        <v>0</v>
      </c>
      <c r="N536" s="243">
        <v>0</v>
      </c>
      <c r="O536" s="243">
        <f>ROUND(E536*N536,2)</f>
        <v>0</v>
      </c>
      <c r="P536" s="243">
        <v>0</v>
      </c>
      <c r="Q536" s="243">
        <f>ROUND(E536*P536,2)</f>
        <v>0</v>
      </c>
      <c r="R536" s="243" t="s">
        <v>612</v>
      </c>
      <c r="S536" s="243" t="s">
        <v>153</v>
      </c>
      <c r="T536" s="244" t="s">
        <v>154</v>
      </c>
      <c r="U536" s="224">
        <v>4.7370000000000001</v>
      </c>
      <c r="V536" s="224">
        <f>ROUND(E536*U536,2)</f>
        <v>1.2</v>
      </c>
      <c r="W536" s="224"/>
      <c r="X536" s="224" t="s">
        <v>440</v>
      </c>
      <c r="Y536" s="214"/>
      <c r="Z536" s="214"/>
      <c r="AA536" s="214"/>
      <c r="AB536" s="214"/>
      <c r="AC536" s="214"/>
      <c r="AD536" s="214"/>
      <c r="AE536" s="214"/>
      <c r="AF536" s="214"/>
      <c r="AG536" s="214" t="s">
        <v>441</v>
      </c>
      <c r="AH536" s="214"/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22"/>
      <c r="B537" s="223"/>
      <c r="C537" s="260" t="s">
        <v>560</v>
      </c>
      <c r="D537" s="246"/>
      <c r="E537" s="246"/>
      <c r="F537" s="246"/>
      <c r="G537" s="246"/>
      <c r="H537" s="224"/>
      <c r="I537" s="224"/>
      <c r="J537" s="224"/>
      <c r="K537" s="224"/>
      <c r="L537" s="224"/>
      <c r="M537" s="224"/>
      <c r="N537" s="224"/>
      <c r="O537" s="224"/>
      <c r="P537" s="224"/>
      <c r="Q537" s="224"/>
      <c r="R537" s="224"/>
      <c r="S537" s="224"/>
      <c r="T537" s="224"/>
      <c r="U537" s="224"/>
      <c r="V537" s="224"/>
      <c r="W537" s="224"/>
      <c r="X537" s="224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158</v>
      </c>
      <c r="AH537" s="214"/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22"/>
      <c r="B538" s="223"/>
      <c r="C538" s="261" t="s">
        <v>443</v>
      </c>
      <c r="D538" s="225"/>
      <c r="E538" s="226"/>
      <c r="F538" s="224"/>
      <c r="G538" s="224"/>
      <c r="H538" s="224"/>
      <c r="I538" s="224"/>
      <c r="J538" s="224"/>
      <c r="K538" s="224"/>
      <c r="L538" s="224"/>
      <c r="M538" s="224"/>
      <c r="N538" s="224"/>
      <c r="O538" s="224"/>
      <c r="P538" s="224"/>
      <c r="Q538" s="224"/>
      <c r="R538" s="224"/>
      <c r="S538" s="224"/>
      <c r="T538" s="224"/>
      <c r="U538" s="224"/>
      <c r="V538" s="224"/>
      <c r="W538" s="224"/>
      <c r="X538" s="224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160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22"/>
      <c r="B539" s="223"/>
      <c r="C539" s="261" t="s">
        <v>625</v>
      </c>
      <c r="D539" s="225"/>
      <c r="E539" s="226"/>
      <c r="F539" s="224"/>
      <c r="G539" s="224"/>
      <c r="H539" s="224"/>
      <c r="I539" s="224"/>
      <c r="J539" s="224"/>
      <c r="K539" s="224"/>
      <c r="L539" s="224"/>
      <c r="M539" s="224"/>
      <c r="N539" s="224"/>
      <c r="O539" s="224"/>
      <c r="P539" s="224"/>
      <c r="Q539" s="224"/>
      <c r="R539" s="224"/>
      <c r="S539" s="224"/>
      <c r="T539" s="224"/>
      <c r="U539" s="224"/>
      <c r="V539" s="224"/>
      <c r="W539" s="224"/>
      <c r="X539" s="224"/>
      <c r="Y539" s="214"/>
      <c r="Z539" s="214"/>
      <c r="AA539" s="214"/>
      <c r="AB539" s="214"/>
      <c r="AC539" s="214"/>
      <c r="AD539" s="214"/>
      <c r="AE539" s="214"/>
      <c r="AF539" s="214"/>
      <c r="AG539" s="214" t="s">
        <v>160</v>
      </c>
      <c r="AH539" s="214">
        <v>0</v>
      </c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22"/>
      <c r="B540" s="223"/>
      <c r="C540" s="261" t="s">
        <v>626</v>
      </c>
      <c r="D540" s="225"/>
      <c r="E540" s="226">
        <v>0.25287999999999999</v>
      </c>
      <c r="F540" s="224"/>
      <c r="G540" s="224"/>
      <c r="H540" s="224"/>
      <c r="I540" s="224"/>
      <c r="J540" s="224"/>
      <c r="K540" s="224"/>
      <c r="L540" s="224"/>
      <c r="M540" s="224"/>
      <c r="N540" s="224"/>
      <c r="O540" s="224"/>
      <c r="P540" s="224"/>
      <c r="Q540" s="224"/>
      <c r="R540" s="224"/>
      <c r="S540" s="224"/>
      <c r="T540" s="224"/>
      <c r="U540" s="224"/>
      <c r="V540" s="224"/>
      <c r="W540" s="224"/>
      <c r="X540" s="224"/>
      <c r="Y540" s="214"/>
      <c r="Z540" s="214"/>
      <c r="AA540" s="214"/>
      <c r="AB540" s="214"/>
      <c r="AC540" s="214"/>
      <c r="AD540" s="214"/>
      <c r="AE540" s="214"/>
      <c r="AF540" s="214"/>
      <c r="AG540" s="214" t="s">
        <v>160</v>
      </c>
      <c r="AH540" s="214">
        <v>0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x14ac:dyDescent="0.2">
      <c r="A541" s="232" t="s">
        <v>147</v>
      </c>
      <c r="B541" s="233" t="s">
        <v>111</v>
      </c>
      <c r="C541" s="258" t="s">
        <v>112</v>
      </c>
      <c r="D541" s="234"/>
      <c r="E541" s="235"/>
      <c r="F541" s="236"/>
      <c r="G541" s="236">
        <f>SUMIF(AG542:AG550,"&lt;&gt;NOR",G542:G550)</f>
        <v>0</v>
      </c>
      <c r="H541" s="236"/>
      <c r="I541" s="236">
        <f>SUM(I542:I550)</f>
        <v>0</v>
      </c>
      <c r="J541" s="236"/>
      <c r="K541" s="236">
        <f>SUM(K542:K550)</f>
        <v>0</v>
      </c>
      <c r="L541" s="236"/>
      <c r="M541" s="236">
        <f>SUM(M542:M550)</f>
        <v>0</v>
      </c>
      <c r="N541" s="236"/>
      <c r="O541" s="236">
        <f>SUM(O542:O550)</f>
        <v>0.02</v>
      </c>
      <c r="P541" s="236"/>
      <c r="Q541" s="236">
        <f>SUM(Q542:Q550)</f>
        <v>0</v>
      </c>
      <c r="R541" s="236"/>
      <c r="S541" s="236"/>
      <c r="T541" s="237"/>
      <c r="U541" s="231"/>
      <c r="V541" s="231">
        <f>SUM(V542:V550)</f>
        <v>6.14</v>
      </c>
      <c r="W541" s="231"/>
      <c r="X541" s="231"/>
      <c r="AG541" t="s">
        <v>148</v>
      </c>
    </row>
    <row r="542" spans="1:60" ht="22.5" outlineLevel="1" x14ac:dyDescent="0.2">
      <c r="A542" s="238">
        <v>114</v>
      </c>
      <c r="B542" s="239" t="s">
        <v>627</v>
      </c>
      <c r="C542" s="259" t="s">
        <v>628</v>
      </c>
      <c r="D542" s="240" t="s">
        <v>178</v>
      </c>
      <c r="E542" s="241">
        <v>35.824800000000003</v>
      </c>
      <c r="F542" s="242"/>
      <c r="G542" s="243">
        <f>ROUND(E542*F542,2)</f>
        <v>0</v>
      </c>
      <c r="H542" s="242"/>
      <c r="I542" s="243">
        <f>ROUND(E542*H542,2)</f>
        <v>0</v>
      </c>
      <c r="J542" s="242"/>
      <c r="K542" s="243">
        <f>ROUND(E542*J542,2)</f>
        <v>0</v>
      </c>
      <c r="L542" s="243">
        <v>21</v>
      </c>
      <c r="M542" s="243">
        <f>G542*(1+L542/100)</f>
        <v>0</v>
      </c>
      <c r="N542" s="243">
        <v>6.0999999999999997E-4</v>
      </c>
      <c r="O542" s="243">
        <f>ROUND(E542*N542,2)</f>
        <v>0.02</v>
      </c>
      <c r="P542" s="243">
        <v>0</v>
      </c>
      <c r="Q542" s="243">
        <f>ROUND(E542*P542,2)</f>
        <v>0</v>
      </c>
      <c r="R542" s="243" t="s">
        <v>629</v>
      </c>
      <c r="S542" s="243" t="s">
        <v>153</v>
      </c>
      <c r="T542" s="244" t="s">
        <v>154</v>
      </c>
      <c r="U542" s="224">
        <v>0.17</v>
      </c>
      <c r="V542" s="224">
        <f>ROUND(E542*U542,2)</f>
        <v>6.09</v>
      </c>
      <c r="W542" s="224"/>
      <c r="X542" s="224" t="s">
        <v>155</v>
      </c>
      <c r="Y542" s="214"/>
      <c r="Z542" s="214"/>
      <c r="AA542" s="214"/>
      <c r="AB542" s="214"/>
      <c r="AC542" s="214"/>
      <c r="AD542" s="214"/>
      <c r="AE542" s="214"/>
      <c r="AF542" s="214"/>
      <c r="AG542" s="214" t="s">
        <v>156</v>
      </c>
      <c r="AH542" s="214"/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22"/>
      <c r="B543" s="223"/>
      <c r="C543" s="264" t="s">
        <v>630</v>
      </c>
      <c r="D543" s="248"/>
      <c r="E543" s="248"/>
      <c r="F543" s="248"/>
      <c r="G543" s="248"/>
      <c r="H543" s="224"/>
      <c r="I543" s="224"/>
      <c r="J543" s="224"/>
      <c r="K543" s="224"/>
      <c r="L543" s="224"/>
      <c r="M543" s="224"/>
      <c r="N543" s="224"/>
      <c r="O543" s="224"/>
      <c r="P543" s="224"/>
      <c r="Q543" s="224"/>
      <c r="R543" s="224"/>
      <c r="S543" s="224"/>
      <c r="T543" s="224"/>
      <c r="U543" s="224"/>
      <c r="V543" s="224"/>
      <c r="W543" s="224"/>
      <c r="X543" s="224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174</v>
      </c>
      <c r="AH543" s="214"/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22"/>
      <c r="B544" s="223"/>
      <c r="C544" s="261" t="s">
        <v>159</v>
      </c>
      <c r="D544" s="225"/>
      <c r="E544" s="226"/>
      <c r="F544" s="224"/>
      <c r="G544" s="224"/>
      <c r="H544" s="224"/>
      <c r="I544" s="224"/>
      <c r="J544" s="224"/>
      <c r="K544" s="224"/>
      <c r="L544" s="224"/>
      <c r="M544" s="224"/>
      <c r="N544" s="224"/>
      <c r="O544" s="224"/>
      <c r="P544" s="224"/>
      <c r="Q544" s="224"/>
      <c r="R544" s="224"/>
      <c r="S544" s="224"/>
      <c r="T544" s="224"/>
      <c r="U544" s="224"/>
      <c r="V544" s="224"/>
      <c r="W544" s="224"/>
      <c r="X544" s="224"/>
      <c r="Y544" s="214"/>
      <c r="Z544" s="214"/>
      <c r="AA544" s="214"/>
      <c r="AB544" s="214"/>
      <c r="AC544" s="214"/>
      <c r="AD544" s="214"/>
      <c r="AE544" s="214"/>
      <c r="AF544" s="214"/>
      <c r="AG544" s="214" t="s">
        <v>160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">
      <c r="A545" s="222"/>
      <c r="B545" s="223"/>
      <c r="C545" s="261" t="s">
        <v>615</v>
      </c>
      <c r="D545" s="225"/>
      <c r="E545" s="226">
        <v>35.824800000000003</v>
      </c>
      <c r="F545" s="224"/>
      <c r="G545" s="224"/>
      <c r="H545" s="224"/>
      <c r="I545" s="224"/>
      <c r="J545" s="224"/>
      <c r="K545" s="224"/>
      <c r="L545" s="224"/>
      <c r="M545" s="224"/>
      <c r="N545" s="224"/>
      <c r="O545" s="224"/>
      <c r="P545" s="224"/>
      <c r="Q545" s="224"/>
      <c r="R545" s="224"/>
      <c r="S545" s="224"/>
      <c r="T545" s="224"/>
      <c r="U545" s="224"/>
      <c r="V545" s="224"/>
      <c r="W545" s="224"/>
      <c r="X545" s="224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160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 x14ac:dyDescent="0.2">
      <c r="A546" s="238">
        <v>115</v>
      </c>
      <c r="B546" s="239" t="s">
        <v>631</v>
      </c>
      <c r="C546" s="259" t="s">
        <v>632</v>
      </c>
      <c r="D546" s="240" t="s">
        <v>207</v>
      </c>
      <c r="E546" s="241">
        <v>2.1850000000000001E-2</v>
      </c>
      <c r="F546" s="242"/>
      <c r="G546" s="243">
        <f>ROUND(E546*F546,2)</f>
        <v>0</v>
      </c>
      <c r="H546" s="242"/>
      <c r="I546" s="243">
        <f>ROUND(E546*H546,2)</f>
        <v>0</v>
      </c>
      <c r="J546" s="242"/>
      <c r="K546" s="243">
        <f>ROUND(E546*J546,2)</f>
        <v>0</v>
      </c>
      <c r="L546" s="243">
        <v>21</v>
      </c>
      <c r="M546" s="243">
        <f>G546*(1+L546/100)</f>
        <v>0</v>
      </c>
      <c r="N546" s="243">
        <v>0</v>
      </c>
      <c r="O546" s="243">
        <f>ROUND(E546*N546,2)</f>
        <v>0</v>
      </c>
      <c r="P546" s="243">
        <v>0</v>
      </c>
      <c r="Q546" s="243">
        <f>ROUND(E546*P546,2)</f>
        <v>0</v>
      </c>
      <c r="R546" s="243" t="s">
        <v>629</v>
      </c>
      <c r="S546" s="243" t="s">
        <v>153</v>
      </c>
      <c r="T546" s="244" t="s">
        <v>154</v>
      </c>
      <c r="U546" s="224">
        <v>2.1779999999999999</v>
      </c>
      <c r="V546" s="224">
        <f>ROUND(E546*U546,2)</f>
        <v>0.05</v>
      </c>
      <c r="W546" s="224"/>
      <c r="X546" s="224" t="s">
        <v>440</v>
      </c>
      <c r="Y546" s="214"/>
      <c r="Z546" s="214"/>
      <c r="AA546" s="214"/>
      <c r="AB546" s="214"/>
      <c r="AC546" s="214"/>
      <c r="AD546" s="214"/>
      <c r="AE546" s="214"/>
      <c r="AF546" s="214"/>
      <c r="AG546" s="214" t="s">
        <v>441</v>
      </c>
      <c r="AH546" s="214"/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22"/>
      <c r="B547" s="223"/>
      <c r="C547" s="260" t="s">
        <v>560</v>
      </c>
      <c r="D547" s="246"/>
      <c r="E547" s="246"/>
      <c r="F547" s="246"/>
      <c r="G547" s="246"/>
      <c r="H547" s="224"/>
      <c r="I547" s="224"/>
      <c r="J547" s="224"/>
      <c r="K547" s="224"/>
      <c r="L547" s="224"/>
      <c r="M547" s="224"/>
      <c r="N547" s="224"/>
      <c r="O547" s="224"/>
      <c r="P547" s="224"/>
      <c r="Q547" s="224"/>
      <c r="R547" s="224"/>
      <c r="S547" s="224"/>
      <c r="T547" s="224"/>
      <c r="U547" s="224"/>
      <c r="V547" s="224"/>
      <c r="W547" s="224"/>
      <c r="X547" s="224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158</v>
      </c>
      <c r="AH547" s="214"/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">
      <c r="A548" s="222"/>
      <c r="B548" s="223"/>
      <c r="C548" s="261" t="s">
        <v>443</v>
      </c>
      <c r="D548" s="225"/>
      <c r="E548" s="226"/>
      <c r="F548" s="224"/>
      <c r="G548" s="224"/>
      <c r="H548" s="224"/>
      <c r="I548" s="224"/>
      <c r="J548" s="224"/>
      <c r="K548" s="224"/>
      <c r="L548" s="224"/>
      <c r="M548" s="224"/>
      <c r="N548" s="224"/>
      <c r="O548" s="224"/>
      <c r="P548" s="224"/>
      <c r="Q548" s="224"/>
      <c r="R548" s="224"/>
      <c r="S548" s="224"/>
      <c r="T548" s="224"/>
      <c r="U548" s="224"/>
      <c r="V548" s="224"/>
      <c r="W548" s="224"/>
      <c r="X548" s="224"/>
      <c r="Y548" s="214"/>
      <c r="Z548" s="214"/>
      <c r="AA548" s="214"/>
      <c r="AB548" s="214"/>
      <c r="AC548" s="214"/>
      <c r="AD548" s="214"/>
      <c r="AE548" s="214"/>
      <c r="AF548" s="214"/>
      <c r="AG548" s="214" t="s">
        <v>160</v>
      </c>
      <c r="AH548" s="214">
        <v>0</v>
      </c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22"/>
      <c r="B549" s="223"/>
      <c r="C549" s="261" t="s">
        <v>633</v>
      </c>
      <c r="D549" s="225"/>
      <c r="E549" s="226"/>
      <c r="F549" s="224"/>
      <c r="G549" s="224"/>
      <c r="H549" s="224"/>
      <c r="I549" s="224"/>
      <c r="J549" s="224"/>
      <c r="K549" s="224"/>
      <c r="L549" s="224"/>
      <c r="M549" s="224"/>
      <c r="N549" s="224"/>
      <c r="O549" s="224"/>
      <c r="P549" s="224"/>
      <c r="Q549" s="224"/>
      <c r="R549" s="224"/>
      <c r="S549" s="224"/>
      <c r="T549" s="224"/>
      <c r="U549" s="224"/>
      <c r="V549" s="224"/>
      <c r="W549" s="224"/>
      <c r="X549" s="224"/>
      <c r="Y549" s="214"/>
      <c r="Z549" s="214"/>
      <c r="AA549" s="214"/>
      <c r="AB549" s="214"/>
      <c r="AC549" s="214"/>
      <c r="AD549" s="214"/>
      <c r="AE549" s="214"/>
      <c r="AF549" s="214"/>
      <c r="AG549" s="214" t="s">
        <v>160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1" x14ac:dyDescent="0.2">
      <c r="A550" s="222"/>
      <c r="B550" s="223"/>
      <c r="C550" s="261" t="s">
        <v>634</v>
      </c>
      <c r="D550" s="225"/>
      <c r="E550" s="226">
        <v>2.1850000000000001E-2</v>
      </c>
      <c r="F550" s="224"/>
      <c r="G550" s="224"/>
      <c r="H550" s="224"/>
      <c r="I550" s="224"/>
      <c r="J550" s="224"/>
      <c r="K550" s="224"/>
      <c r="L550" s="224"/>
      <c r="M550" s="224"/>
      <c r="N550" s="224"/>
      <c r="O550" s="224"/>
      <c r="P550" s="224"/>
      <c r="Q550" s="224"/>
      <c r="R550" s="224"/>
      <c r="S550" s="224"/>
      <c r="T550" s="224"/>
      <c r="U550" s="224"/>
      <c r="V550" s="224"/>
      <c r="W550" s="224"/>
      <c r="X550" s="224"/>
      <c r="Y550" s="214"/>
      <c r="Z550" s="214"/>
      <c r="AA550" s="214"/>
      <c r="AB550" s="214"/>
      <c r="AC550" s="214"/>
      <c r="AD550" s="214"/>
      <c r="AE550" s="214"/>
      <c r="AF550" s="214"/>
      <c r="AG550" s="214" t="s">
        <v>160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x14ac:dyDescent="0.2">
      <c r="A551" s="232" t="s">
        <v>147</v>
      </c>
      <c r="B551" s="233" t="s">
        <v>113</v>
      </c>
      <c r="C551" s="258" t="s">
        <v>114</v>
      </c>
      <c r="D551" s="234"/>
      <c r="E551" s="235"/>
      <c r="F551" s="236"/>
      <c r="G551" s="236">
        <f>SUMIF(AG552:AG588,"&lt;&gt;NOR",G552:G588)</f>
        <v>0</v>
      </c>
      <c r="H551" s="236"/>
      <c r="I551" s="236">
        <f>SUM(I552:I588)</f>
        <v>0</v>
      </c>
      <c r="J551" s="236"/>
      <c r="K551" s="236">
        <f>SUM(K552:K588)</f>
        <v>0</v>
      </c>
      <c r="L551" s="236"/>
      <c r="M551" s="236">
        <f>SUM(M552:M588)</f>
        <v>0</v>
      </c>
      <c r="N551" s="236"/>
      <c r="O551" s="236">
        <f>SUM(O552:O588)</f>
        <v>0</v>
      </c>
      <c r="P551" s="236"/>
      <c r="Q551" s="236">
        <f>SUM(Q552:Q588)</f>
        <v>0</v>
      </c>
      <c r="R551" s="236"/>
      <c r="S551" s="236"/>
      <c r="T551" s="237"/>
      <c r="U551" s="231"/>
      <c r="V551" s="231">
        <f>SUM(V552:V588)</f>
        <v>0</v>
      </c>
      <c r="W551" s="231"/>
      <c r="X551" s="231"/>
      <c r="AG551" t="s">
        <v>148</v>
      </c>
    </row>
    <row r="552" spans="1:60" outlineLevel="1" x14ac:dyDescent="0.2">
      <c r="A552" s="238">
        <v>116</v>
      </c>
      <c r="B552" s="239" t="s">
        <v>635</v>
      </c>
      <c r="C552" s="259" t="s">
        <v>636</v>
      </c>
      <c r="D552" s="240" t="s">
        <v>272</v>
      </c>
      <c r="E552" s="241">
        <v>1</v>
      </c>
      <c r="F552" s="242"/>
      <c r="G552" s="243">
        <f>ROUND(E552*F552,2)</f>
        <v>0</v>
      </c>
      <c r="H552" s="242"/>
      <c r="I552" s="243">
        <f>ROUND(E552*H552,2)</f>
        <v>0</v>
      </c>
      <c r="J552" s="242"/>
      <c r="K552" s="243">
        <f>ROUND(E552*J552,2)</f>
        <v>0</v>
      </c>
      <c r="L552" s="243">
        <v>21</v>
      </c>
      <c r="M552" s="243">
        <f>G552*(1+L552/100)</f>
        <v>0</v>
      </c>
      <c r="N552" s="243">
        <v>0</v>
      </c>
      <c r="O552" s="243">
        <f>ROUND(E552*N552,2)</f>
        <v>0</v>
      </c>
      <c r="P552" s="243">
        <v>0</v>
      </c>
      <c r="Q552" s="243">
        <f>ROUND(E552*P552,2)</f>
        <v>0</v>
      </c>
      <c r="R552" s="243"/>
      <c r="S552" s="243" t="s">
        <v>384</v>
      </c>
      <c r="T552" s="244" t="s">
        <v>154</v>
      </c>
      <c r="U552" s="224">
        <v>0</v>
      </c>
      <c r="V552" s="224">
        <f>ROUND(E552*U552,2)</f>
        <v>0</v>
      </c>
      <c r="W552" s="224"/>
      <c r="X552" s="224" t="s">
        <v>155</v>
      </c>
      <c r="Y552" s="214"/>
      <c r="Z552" s="214"/>
      <c r="AA552" s="214"/>
      <c r="AB552" s="214"/>
      <c r="AC552" s="214"/>
      <c r="AD552" s="214"/>
      <c r="AE552" s="214"/>
      <c r="AF552" s="214"/>
      <c r="AG552" s="214" t="s">
        <v>156</v>
      </c>
      <c r="AH552" s="214"/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22"/>
      <c r="B553" s="223"/>
      <c r="C553" s="264" t="s">
        <v>637</v>
      </c>
      <c r="D553" s="248"/>
      <c r="E553" s="248"/>
      <c r="F553" s="248"/>
      <c r="G553" s="248"/>
      <c r="H553" s="224"/>
      <c r="I553" s="224"/>
      <c r="J553" s="224"/>
      <c r="K553" s="224"/>
      <c r="L553" s="224"/>
      <c r="M553" s="224"/>
      <c r="N553" s="224"/>
      <c r="O553" s="224"/>
      <c r="P553" s="224"/>
      <c r="Q553" s="224"/>
      <c r="R553" s="224"/>
      <c r="S553" s="224"/>
      <c r="T553" s="224"/>
      <c r="U553" s="224"/>
      <c r="V553" s="224"/>
      <c r="W553" s="224"/>
      <c r="X553" s="224"/>
      <c r="Y553" s="214"/>
      <c r="Z553" s="214"/>
      <c r="AA553" s="214"/>
      <c r="AB553" s="214"/>
      <c r="AC553" s="214"/>
      <c r="AD553" s="214"/>
      <c r="AE553" s="214"/>
      <c r="AF553" s="214"/>
      <c r="AG553" s="214" t="s">
        <v>174</v>
      </c>
      <c r="AH553" s="214"/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22"/>
      <c r="B554" s="223"/>
      <c r="C554" s="261" t="s">
        <v>638</v>
      </c>
      <c r="D554" s="225"/>
      <c r="E554" s="226"/>
      <c r="F554" s="224"/>
      <c r="G554" s="224"/>
      <c r="H554" s="224"/>
      <c r="I554" s="224"/>
      <c r="J554" s="224"/>
      <c r="K554" s="224"/>
      <c r="L554" s="224"/>
      <c r="M554" s="224"/>
      <c r="N554" s="224"/>
      <c r="O554" s="224"/>
      <c r="P554" s="224"/>
      <c r="Q554" s="224"/>
      <c r="R554" s="224"/>
      <c r="S554" s="224"/>
      <c r="T554" s="224"/>
      <c r="U554" s="224"/>
      <c r="V554" s="224"/>
      <c r="W554" s="224"/>
      <c r="X554" s="224"/>
      <c r="Y554" s="214"/>
      <c r="Z554" s="214"/>
      <c r="AA554" s="214"/>
      <c r="AB554" s="214"/>
      <c r="AC554" s="214"/>
      <c r="AD554" s="214"/>
      <c r="AE554" s="214"/>
      <c r="AF554" s="214"/>
      <c r="AG554" s="214" t="s">
        <v>160</v>
      </c>
      <c r="AH554" s="214">
        <v>0</v>
      </c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1" x14ac:dyDescent="0.2">
      <c r="A555" s="222"/>
      <c r="B555" s="223"/>
      <c r="C555" s="261" t="s">
        <v>294</v>
      </c>
      <c r="D555" s="225"/>
      <c r="E555" s="226">
        <v>1</v>
      </c>
      <c r="F555" s="224"/>
      <c r="G555" s="224"/>
      <c r="H555" s="224"/>
      <c r="I555" s="224"/>
      <c r="J555" s="224"/>
      <c r="K555" s="224"/>
      <c r="L555" s="224"/>
      <c r="M555" s="224"/>
      <c r="N555" s="224"/>
      <c r="O555" s="224"/>
      <c r="P555" s="224"/>
      <c r="Q555" s="224"/>
      <c r="R555" s="224"/>
      <c r="S555" s="224"/>
      <c r="T555" s="224"/>
      <c r="U555" s="224"/>
      <c r="V555" s="224"/>
      <c r="W555" s="224"/>
      <c r="X555" s="224"/>
      <c r="Y555" s="214"/>
      <c r="Z555" s="214"/>
      <c r="AA555" s="214"/>
      <c r="AB555" s="214"/>
      <c r="AC555" s="214"/>
      <c r="AD555" s="214"/>
      <c r="AE555" s="214"/>
      <c r="AF555" s="214"/>
      <c r="AG555" s="214" t="s">
        <v>160</v>
      </c>
      <c r="AH555" s="214">
        <v>0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1" x14ac:dyDescent="0.2">
      <c r="A556" s="238">
        <v>117</v>
      </c>
      <c r="B556" s="239" t="s">
        <v>639</v>
      </c>
      <c r="C556" s="259" t="s">
        <v>640</v>
      </c>
      <c r="D556" s="240" t="s">
        <v>272</v>
      </c>
      <c r="E556" s="241">
        <v>1</v>
      </c>
      <c r="F556" s="242"/>
      <c r="G556" s="243">
        <f>ROUND(E556*F556,2)</f>
        <v>0</v>
      </c>
      <c r="H556" s="242"/>
      <c r="I556" s="243">
        <f>ROUND(E556*H556,2)</f>
        <v>0</v>
      </c>
      <c r="J556" s="242"/>
      <c r="K556" s="243">
        <f>ROUND(E556*J556,2)</f>
        <v>0</v>
      </c>
      <c r="L556" s="243">
        <v>21</v>
      </c>
      <c r="M556" s="243">
        <f>G556*(1+L556/100)</f>
        <v>0</v>
      </c>
      <c r="N556" s="243">
        <v>0</v>
      </c>
      <c r="O556" s="243">
        <f>ROUND(E556*N556,2)</f>
        <v>0</v>
      </c>
      <c r="P556" s="243">
        <v>0</v>
      </c>
      <c r="Q556" s="243">
        <f>ROUND(E556*P556,2)</f>
        <v>0</v>
      </c>
      <c r="R556" s="243"/>
      <c r="S556" s="243" t="s">
        <v>384</v>
      </c>
      <c r="T556" s="244" t="s">
        <v>154</v>
      </c>
      <c r="U556" s="224">
        <v>0</v>
      </c>
      <c r="V556" s="224">
        <f>ROUND(E556*U556,2)</f>
        <v>0</v>
      </c>
      <c r="W556" s="224"/>
      <c r="X556" s="224" t="s">
        <v>155</v>
      </c>
      <c r="Y556" s="214"/>
      <c r="Z556" s="214"/>
      <c r="AA556" s="214"/>
      <c r="AB556" s="214"/>
      <c r="AC556" s="214"/>
      <c r="AD556" s="214"/>
      <c r="AE556" s="214"/>
      <c r="AF556" s="214"/>
      <c r="AG556" s="214" t="s">
        <v>156</v>
      </c>
      <c r="AH556" s="214"/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 x14ac:dyDescent="0.2">
      <c r="A557" s="222"/>
      <c r="B557" s="223"/>
      <c r="C557" s="264" t="s">
        <v>637</v>
      </c>
      <c r="D557" s="248"/>
      <c r="E557" s="248"/>
      <c r="F557" s="248"/>
      <c r="G557" s="248"/>
      <c r="H557" s="224"/>
      <c r="I557" s="224"/>
      <c r="J557" s="224"/>
      <c r="K557" s="224"/>
      <c r="L557" s="224"/>
      <c r="M557" s="224"/>
      <c r="N557" s="224"/>
      <c r="O557" s="224"/>
      <c r="P557" s="224"/>
      <c r="Q557" s="224"/>
      <c r="R557" s="224"/>
      <c r="S557" s="224"/>
      <c r="T557" s="224"/>
      <c r="U557" s="224"/>
      <c r="V557" s="224"/>
      <c r="W557" s="224"/>
      <c r="X557" s="224"/>
      <c r="Y557" s="214"/>
      <c r="Z557" s="214"/>
      <c r="AA557" s="214"/>
      <c r="AB557" s="214"/>
      <c r="AC557" s="214"/>
      <c r="AD557" s="214"/>
      <c r="AE557" s="214"/>
      <c r="AF557" s="214"/>
      <c r="AG557" s="214" t="s">
        <v>174</v>
      </c>
      <c r="AH557" s="214"/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 x14ac:dyDescent="0.2">
      <c r="A558" s="222"/>
      <c r="B558" s="223"/>
      <c r="C558" s="261" t="s">
        <v>638</v>
      </c>
      <c r="D558" s="225"/>
      <c r="E558" s="226"/>
      <c r="F558" s="224"/>
      <c r="G558" s="224"/>
      <c r="H558" s="224"/>
      <c r="I558" s="224"/>
      <c r="J558" s="224"/>
      <c r="K558" s="224"/>
      <c r="L558" s="224"/>
      <c r="M558" s="224"/>
      <c r="N558" s="224"/>
      <c r="O558" s="224"/>
      <c r="P558" s="224"/>
      <c r="Q558" s="224"/>
      <c r="R558" s="224"/>
      <c r="S558" s="224"/>
      <c r="T558" s="224"/>
      <c r="U558" s="224"/>
      <c r="V558" s="224"/>
      <c r="W558" s="224"/>
      <c r="X558" s="224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160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1" x14ac:dyDescent="0.2">
      <c r="A559" s="222"/>
      <c r="B559" s="223"/>
      <c r="C559" s="261" t="s">
        <v>294</v>
      </c>
      <c r="D559" s="225"/>
      <c r="E559" s="226">
        <v>1</v>
      </c>
      <c r="F559" s="224"/>
      <c r="G559" s="224"/>
      <c r="H559" s="224"/>
      <c r="I559" s="224"/>
      <c r="J559" s="224"/>
      <c r="K559" s="224"/>
      <c r="L559" s="224"/>
      <c r="M559" s="224"/>
      <c r="N559" s="224"/>
      <c r="O559" s="224"/>
      <c r="P559" s="224"/>
      <c r="Q559" s="224"/>
      <c r="R559" s="224"/>
      <c r="S559" s="224"/>
      <c r="T559" s="224"/>
      <c r="U559" s="224"/>
      <c r="V559" s="224"/>
      <c r="W559" s="224"/>
      <c r="X559" s="224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160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ht="22.5" outlineLevel="1" x14ac:dyDescent="0.2">
      <c r="A560" s="238">
        <v>118</v>
      </c>
      <c r="B560" s="239" t="s">
        <v>641</v>
      </c>
      <c r="C560" s="259" t="s">
        <v>642</v>
      </c>
      <c r="D560" s="240" t="s">
        <v>272</v>
      </c>
      <c r="E560" s="241">
        <v>2</v>
      </c>
      <c r="F560" s="242"/>
      <c r="G560" s="243">
        <f>ROUND(E560*F560,2)</f>
        <v>0</v>
      </c>
      <c r="H560" s="242"/>
      <c r="I560" s="243">
        <f>ROUND(E560*H560,2)</f>
        <v>0</v>
      </c>
      <c r="J560" s="242"/>
      <c r="K560" s="243">
        <f>ROUND(E560*J560,2)</f>
        <v>0</v>
      </c>
      <c r="L560" s="243">
        <v>21</v>
      </c>
      <c r="M560" s="243">
        <f>G560*(1+L560/100)</f>
        <v>0</v>
      </c>
      <c r="N560" s="243">
        <v>0</v>
      </c>
      <c r="O560" s="243">
        <f>ROUND(E560*N560,2)</f>
        <v>0</v>
      </c>
      <c r="P560" s="243">
        <v>0</v>
      </c>
      <c r="Q560" s="243">
        <f>ROUND(E560*P560,2)</f>
        <v>0</v>
      </c>
      <c r="R560" s="243"/>
      <c r="S560" s="243" t="s">
        <v>384</v>
      </c>
      <c r="T560" s="244" t="s">
        <v>154</v>
      </c>
      <c r="U560" s="224">
        <v>0</v>
      </c>
      <c r="V560" s="224">
        <f>ROUND(E560*U560,2)</f>
        <v>0</v>
      </c>
      <c r="W560" s="224"/>
      <c r="X560" s="224" t="s">
        <v>155</v>
      </c>
      <c r="Y560" s="214"/>
      <c r="Z560" s="214"/>
      <c r="AA560" s="214"/>
      <c r="AB560" s="214"/>
      <c r="AC560" s="214"/>
      <c r="AD560" s="214"/>
      <c r="AE560" s="214"/>
      <c r="AF560" s="214"/>
      <c r="AG560" s="214" t="s">
        <v>156</v>
      </c>
      <c r="AH560" s="214"/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22"/>
      <c r="B561" s="223"/>
      <c r="C561" s="264" t="s">
        <v>643</v>
      </c>
      <c r="D561" s="248"/>
      <c r="E561" s="248"/>
      <c r="F561" s="248"/>
      <c r="G561" s="248"/>
      <c r="H561" s="224"/>
      <c r="I561" s="224"/>
      <c r="J561" s="224"/>
      <c r="K561" s="224"/>
      <c r="L561" s="224"/>
      <c r="M561" s="224"/>
      <c r="N561" s="224"/>
      <c r="O561" s="224"/>
      <c r="P561" s="224"/>
      <c r="Q561" s="224"/>
      <c r="R561" s="224"/>
      <c r="S561" s="224"/>
      <c r="T561" s="224"/>
      <c r="U561" s="224"/>
      <c r="V561" s="224"/>
      <c r="W561" s="224"/>
      <c r="X561" s="224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174</v>
      </c>
      <c r="AH561" s="214"/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22"/>
      <c r="B562" s="223"/>
      <c r="C562" s="261" t="s">
        <v>638</v>
      </c>
      <c r="D562" s="225"/>
      <c r="E562" s="226"/>
      <c r="F562" s="224"/>
      <c r="G562" s="224"/>
      <c r="H562" s="224"/>
      <c r="I562" s="224"/>
      <c r="J562" s="224"/>
      <c r="K562" s="224"/>
      <c r="L562" s="224"/>
      <c r="M562" s="224"/>
      <c r="N562" s="224"/>
      <c r="O562" s="224"/>
      <c r="P562" s="224"/>
      <c r="Q562" s="224"/>
      <c r="R562" s="224"/>
      <c r="S562" s="224"/>
      <c r="T562" s="224"/>
      <c r="U562" s="224"/>
      <c r="V562" s="224"/>
      <c r="W562" s="224"/>
      <c r="X562" s="224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160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 x14ac:dyDescent="0.2">
      <c r="A563" s="222"/>
      <c r="B563" s="223"/>
      <c r="C563" s="261" t="s">
        <v>320</v>
      </c>
      <c r="D563" s="225"/>
      <c r="E563" s="226">
        <v>2</v>
      </c>
      <c r="F563" s="224"/>
      <c r="G563" s="224"/>
      <c r="H563" s="224"/>
      <c r="I563" s="224"/>
      <c r="J563" s="224"/>
      <c r="K563" s="224"/>
      <c r="L563" s="224"/>
      <c r="M563" s="224"/>
      <c r="N563" s="224"/>
      <c r="O563" s="224"/>
      <c r="P563" s="224"/>
      <c r="Q563" s="224"/>
      <c r="R563" s="224"/>
      <c r="S563" s="224"/>
      <c r="T563" s="224"/>
      <c r="U563" s="224"/>
      <c r="V563" s="224"/>
      <c r="W563" s="224"/>
      <c r="X563" s="224"/>
      <c r="Y563" s="214"/>
      <c r="Z563" s="214"/>
      <c r="AA563" s="214"/>
      <c r="AB563" s="214"/>
      <c r="AC563" s="214"/>
      <c r="AD563" s="214"/>
      <c r="AE563" s="214"/>
      <c r="AF563" s="214"/>
      <c r="AG563" s="214" t="s">
        <v>160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ht="22.5" outlineLevel="1" x14ac:dyDescent="0.2">
      <c r="A564" s="238">
        <v>119</v>
      </c>
      <c r="B564" s="239" t="s">
        <v>644</v>
      </c>
      <c r="C564" s="259" t="s">
        <v>645</v>
      </c>
      <c r="D564" s="240" t="s">
        <v>272</v>
      </c>
      <c r="E564" s="241">
        <v>1</v>
      </c>
      <c r="F564" s="242"/>
      <c r="G564" s="243">
        <f>ROUND(E564*F564,2)</f>
        <v>0</v>
      </c>
      <c r="H564" s="242"/>
      <c r="I564" s="243">
        <f>ROUND(E564*H564,2)</f>
        <v>0</v>
      </c>
      <c r="J564" s="242"/>
      <c r="K564" s="243">
        <f>ROUND(E564*J564,2)</f>
        <v>0</v>
      </c>
      <c r="L564" s="243">
        <v>21</v>
      </c>
      <c r="M564" s="243">
        <f>G564*(1+L564/100)</f>
        <v>0</v>
      </c>
      <c r="N564" s="243">
        <v>0</v>
      </c>
      <c r="O564" s="243">
        <f>ROUND(E564*N564,2)</f>
        <v>0</v>
      </c>
      <c r="P564" s="243">
        <v>0</v>
      </c>
      <c r="Q564" s="243">
        <f>ROUND(E564*P564,2)</f>
        <v>0</v>
      </c>
      <c r="R564" s="243"/>
      <c r="S564" s="243" t="s">
        <v>384</v>
      </c>
      <c r="T564" s="244" t="s">
        <v>154</v>
      </c>
      <c r="U564" s="224">
        <v>0</v>
      </c>
      <c r="V564" s="224">
        <f>ROUND(E564*U564,2)</f>
        <v>0</v>
      </c>
      <c r="W564" s="224"/>
      <c r="X564" s="224" t="s">
        <v>155</v>
      </c>
      <c r="Y564" s="214"/>
      <c r="Z564" s="214"/>
      <c r="AA564" s="214"/>
      <c r="AB564" s="214"/>
      <c r="AC564" s="214"/>
      <c r="AD564" s="214"/>
      <c r="AE564" s="214"/>
      <c r="AF564" s="214"/>
      <c r="AG564" s="214" t="s">
        <v>156</v>
      </c>
      <c r="AH564" s="214"/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 x14ac:dyDescent="0.2">
      <c r="A565" s="222"/>
      <c r="B565" s="223"/>
      <c r="C565" s="264" t="s">
        <v>646</v>
      </c>
      <c r="D565" s="248"/>
      <c r="E565" s="248"/>
      <c r="F565" s="248"/>
      <c r="G565" s="248"/>
      <c r="H565" s="224"/>
      <c r="I565" s="224"/>
      <c r="J565" s="224"/>
      <c r="K565" s="224"/>
      <c r="L565" s="224"/>
      <c r="M565" s="224"/>
      <c r="N565" s="224"/>
      <c r="O565" s="224"/>
      <c r="P565" s="224"/>
      <c r="Q565" s="224"/>
      <c r="R565" s="224"/>
      <c r="S565" s="224"/>
      <c r="T565" s="224"/>
      <c r="U565" s="224"/>
      <c r="V565" s="224"/>
      <c r="W565" s="224"/>
      <c r="X565" s="224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174</v>
      </c>
      <c r="AH565" s="214"/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22"/>
      <c r="B566" s="223"/>
      <c r="C566" s="262" t="s">
        <v>647</v>
      </c>
      <c r="D566" s="247"/>
      <c r="E566" s="247"/>
      <c r="F566" s="247"/>
      <c r="G566" s="247"/>
      <c r="H566" s="224"/>
      <c r="I566" s="224"/>
      <c r="J566" s="224"/>
      <c r="K566" s="224"/>
      <c r="L566" s="224"/>
      <c r="M566" s="224"/>
      <c r="N566" s="224"/>
      <c r="O566" s="224"/>
      <c r="P566" s="224"/>
      <c r="Q566" s="224"/>
      <c r="R566" s="224"/>
      <c r="S566" s="224"/>
      <c r="T566" s="224"/>
      <c r="U566" s="224"/>
      <c r="V566" s="224"/>
      <c r="W566" s="224"/>
      <c r="X566" s="224"/>
      <c r="Y566" s="214"/>
      <c r="Z566" s="214"/>
      <c r="AA566" s="214"/>
      <c r="AB566" s="214"/>
      <c r="AC566" s="214"/>
      <c r="AD566" s="214"/>
      <c r="AE566" s="214"/>
      <c r="AF566" s="214"/>
      <c r="AG566" s="214" t="s">
        <v>174</v>
      </c>
      <c r="AH566" s="214"/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22"/>
      <c r="B567" s="223"/>
      <c r="C567" s="262" t="s">
        <v>648</v>
      </c>
      <c r="D567" s="247"/>
      <c r="E567" s="247"/>
      <c r="F567" s="247"/>
      <c r="G567" s="247"/>
      <c r="H567" s="224"/>
      <c r="I567" s="224"/>
      <c r="J567" s="224"/>
      <c r="K567" s="224"/>
      <c r="L567" s="224"/>
      <c r="M567" s="224"/>
      <c r="N567" s="224"/>
      <c r="O567" s="224"/>
      <c r="P567" s="224"/>
      <c r="Q567" s="224"/>
      <c r="R567" s="224"/>
      <c r="S567" s="224"/>
      <c r="T567" s="224"/>
      <c r="U567" s="224"/>
      <c r="V567" s="224"/>
      <c r="W567" s="224"/>
      <c r="X567" s="224"/>
      <c r="Y567" s="214"/>
      <c r="Z567" s="214"/>
      <c r="AA567" s="214"/>
      <c r="AB567" s="214"/>
      <c r="AC567" s="214"/>
      <c r="AD567" s="214"/>
      <c r="AE567" s="214"/>
      <c r="AF567" s="214"/>
      <c r="AG567" s="214" t="s">
        <v>174</v>
      </c>
      <c r="AH567" s="214"/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22"/>
      <c r="B568" s="223"/>
      <c r="C568" s="261" t="s">
        <v>638</v>
      </c>
      <c r="D568" s="225"/>
      <c r="E568" s="226"/>
      <c r="F568" s="224"/>
      <c r="G568" s="224"/>
      <c r="H568" s="224"/>
      <c r="I568" s="224"/>
      <c r="J568" s="224"/>
      <c r="K568" s="224"/>
      <c r="L568" s="224"/>
      <c r="M568" s="224"/>
      <c r="N568" s="224"/>
      <c r="O568" s="224"/>
      <c r="P568" s="224"/>
      <c r="Q568" s="224"/>
      <c r="R568" s="224"/>
      <c r="S568" s="224"/>
      <c r="T568" s="224"/>
      <c r="U568" s="224"/>
      <c r="V568" s="224"/>
      <c r="W568" s="224"/>
      <c r="X568" s="224"/>
      <c r="Y568" s="214"/>
      <c r="Z568" s="214"/>
      <c r="AA568" s="214"/>
      <c r="AB568" s="214"/>
      <c r="AC568" s="214"/>
      <c r="AD568" s="214"/>
      <c r="AE568" s="214"/>
      <c r="AF568" s="214"/>
      <c r="AG568" s="214" t="s">
        <v>160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">
      <c r="A569" s="222"/>
      <c r="B569" s="223"/>
      <c r="C569" s="261" t="s">
        <v>294</v>
      </c>
      <c r="D569" s="225"/>
      <c r="E569" s="226">
        <v>1</v>
      </c>
      <c r="F569" s="224"/>
      <c r="G569" s="224"/>
      <c r="H569" s="224"/>
      <c r="I569" s="224"/>
      <c r="J569" s="224"/>
      <c r="K569" s="224"/>
      <c r="L569" s="224"/>
      <c r="M569" s="224"/>
      <c r="N569" s="224"/>
      <c r="O569" s="224"/>
      <c r="P569" s="224"/>
      <c r="Q569" s="224"/>
      <c r="R569" s="224"/>
      <c r="S569" s="224"/>
      <c r="T569" s="224"/>
      <c r="U569" s="224"/>
      <c r="V569" s="224"/>
      <c r="W569" s="224"/>
      <c r="X569" s="224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160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ht="22.5" outlineLevel="1" x14ac:dyDescent="0.2">
      <c r="A570" s="238">
        <v>120</v>
      </c>
      <c r="B570" s="239" t="s">
        <v>649</v>
      </c>
      <c r="C570" s="259" t="s">
        <v>650</v>
      </c>
      <c r="D570" s="240" t="s">
        <v>272</v>
      </c>
      <c r="E570" s="241">
        <v>1</v>
      </c>
      <c r="F570" s="242"/>
      <c r="G570" s="243">
        <f>ROUND(E570*F570,2)</f>
        <v>0</v>
      </c>
      <c r="H570" s="242"/>
      <c r="I570" s="243">
        <f>ROUND(E570*H570,2)</f>
        <v>0</v>
      </c>
      <c r="J570" s="242"/>
      <c r="K570" s="243">
        <f>ROUND(E570*J570,2)</f>
        <v>0</v>
      </c>
      <c r="L570" s="243">
        <v>21</v>
      </c>
      <c r="M570" s="243">
        <f>G570*(1+L570/100)</f>
        <v>0</v>
      </c>
      <c r="N570" s="243">
        <v>0</v>
      </c>
      <c r="O570" s="243">
        <f>ROUND(E570*N570,2)</f>
        <v>0</v>
      </c>
      <c r="P570" s="243">
        <v>0</v>
      </c>
      <c r="Q570" s="243">
        <f>ROUND(E570*P570,2)</f>
        <v>0</v>
      </c>
      <c r="R570" s="243"/>
      <c r="S570" s="243" t="s">
        <v>384</v>
      </c>
      <c r="T570" s="244" t="s">
        <v>154</v>
      </c>
      <c r="U570" s="224">
        <v>0</v>
      </c>
      <c r="V570" s="224">
        <f>ROUND(E570*U570,2)</f>
        <v>0</v>
      </c>
      <c r="W570" s="224"/>
      <c r="X570" s="224" t="s">
        <v>155</v>
      </c>
      <c r="Y570" s="214"/>
      <c r="Z570" s="214"/>
      <c r="AA570" s="214"/>
      <c r="AB570" s="214"/>
      <c r="AC570" s="214"/>
      <c r="AD570" s="214"/>
      <c r="AE570" s="214"/>
      <c r="AF570" s="214"/>
      <c r="AG570" s="214" t="s">
        <v>156</v>
      </c>
      <c r="AH570" s="214"/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 x14ac:dyDescent="0.2">
      <c r="A571" s="222"/>
      <c r="B571" s="223"/>
      <c r="C571" s="264" t="s">
        <v>651</v>
      </c>
      <c r="D571" s="248"/>
      <c r="E571" s="248"/>
      <c r="F571" s="248"/>
      <c r="G571" s="248"/>
      <c r="H571" s="224"/>
      <c r="I571" s="224"/>
      <c r="J571" s="224"/>
      <c r="K571" s="224"/>
      <c r="L571" s="224"/>
      <c r="M571" s="224"/>
      <c r="N571" s="224"/>
      <c r="O571" s="224"/>
      <c r="P571" s="224"/>
      <c r="Q571" s="224"/>
      <c r="R571" s="224"/>
      <c r="S571" s="224"/>
      <c r="T571" s="224"/>
      <c r="U571" s="224"/>
      <c r="V571" s="224"/>
      <c r="W571" s="224"/>
      <c r="X571" s="224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174</v>
      </c>
      <c r="AH571" s="214"/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22"/>
      <c r="B572" s="223"/>
      <c r="C572" s="262" t="s">
        <v>652</v>
      </c>
      <c r="D572" s="247"/>
      <c r="E572" s="247"/>
      <c r="F572" s="247"/>
      <c r="G572" s="247"/>
      <c r="H572" s="224"/>
      <c r="I572" s="224"/>
      <c r="J572" s="224"/>
      <c r="K572" s="224"/>
      <c r="L572" s="224"/>
      <c r="M572" s="224"/>
      <c r="N572" s="224"/>
      <c r="O572" s="224"/>
      <c r="P572" s="224"/>
      <c r="Q572" s="224"/>
      <c r="R572" s="224"/>
      <c r="S572" s="224"/>
      <c r="T572" s="224"/>
      <c r="U572" s="224"/>
      <c r="V572" s="224"/>
      <c r="W572" s="224"/>
      <c r="X572" s="224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174</v>
      </c>
      <c r="AH572" s="214"/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">
      <c r="A573" s="222"/>
      <c r="B573" s="223"/>
      <c r="C573" s="262" t="s">
        <v>653</v>
      </c>
      <c r="D573" s="247"/>
      <c r="E573" s="247"/>
      <c r="F573" s="247"/>
      <c r="G573" s="247"/>
      <c r="H573" s="224"/>
      <c r="I573" s="224"/>
      <c r="J573" s="224"/>
      <c r="K573" s="224"/>
      <c r="L573" s="224"/>
      <c r="M573" s="224"/>
      <c r="N573" s="224"/>
      <c r="O573" s="224"/>
      <c r="P573" s="224"/>
      <c r="Q573" s="224"/>
      <c r="R573" s="224"/>
      <c r="S573" s="224"/>
      <c r="T573" s="224"/>
      <c r="U573" s="224"/>
      <c r="V573" s="224"/>
      <c r="W573" s="224"/>
      <c r="X573" s="224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174</v>
      </c>
      <c r="AH573" s="214"/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22"/>
      <c r="B574" s="223"/>
      <c r="C574" s="262" t="s">
        <v>654</v>
      </c>
      <c r="D574" s="247"/>
      <c r="E574" s="247"/>
      <c r="F574" s="247"/>
      <c r="G574" s="247"/>
      <c r="H574" s="224"/>
      <c r="I574" s="224"/>
      <c r="J574" s="224"/>
      <c r="K574" s="224"/>
      <c r="L574" s="224"/>
      <c r="M574" s="224"/>
      <c r="N574" s="224"/>
      <c r="O574" s="224"/>
      <c r="P574" s="224"/>
      <c r="Q574" s="224"/>
      <c r="R574" s="224"/>
      <c r="S574" s="224"/>
      <c r="T574" s="224"/>
      <c r="U574" s="224"/>
      <c r="V574" s="224"/>
      <c r="W574" s="224"/>
      <c r="X574" s="224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174</v>
      </c>
      <c r="AH574" s="214"/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22"/>
      <c r="B575" s="223"/>
      <c r="C575" s="261" t="s">
        <v>638</v>
      </c>
      <c r="D575" s="225"/>
      <c r="E575" s="226"/>
      <c r="F575" s="224"/>
      <c r="G575" s="224"/>
      <c r="H575" s="224"/>
      <c r="I575" s="224"/>
      <c r="J575" s="224"/>
      <c r="K575" s="224"/>
      <c r="L575" s="224"/>
      <c r="M575" s="224"/>
      <c r="N575" s="224"/>
      <c r="O575" s="224"/>
      <c r="P575" s="224"/>
      <c r="Q575" s="224"/>
      <c r="R575" s="224"/>
      <c r="S575" s="224"/>
      <c r="T575" s="224"/>
      <c r="U575" s="224"/>
      <c r="V575" s="224"/>
      <c r="W575" s="224"/>
      <c r="X575" s="224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160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22"/>
      <c r="B576" s="223"/>
      <c r="C576" s="261" t="s">
        <v>294</v>
      </c>
      <c r="D576" s="225"/>
      <c r="E576" s="226">
        <v>1</v>
      </c>
      <c r="F576" s="224"/>
      <c r="G576" s="224"/>
      <c r="H576" s="224"/>
      <c r="I576" s="224"/>
      <c r="J576" s="224"/>
      <c r="K576" s="224"/>
      <c r="L576" s="224"/>
      <c r="M576" s="224"/>
      <c r="N576" s="224"/>
      <c r="O576" s="224"/>
      <c r="P576" s="224"/>
      <c r="Q576" s="224"/>
      <c r="R576" s="224"/>
      <c r="S576" s="224"/>
      <c r="T576" s="224"/>
      <c r="U576" s="224"/>
      <c r="V576" s="224"/>
      <c r="W576" s="224"/>
      <c r="X576" s="224"/>
      <c r="Y576" s="214"/>
      <c r="Z576" s="214"/>
      <c r="AA576" s="214"/>
      <c r="AB576" s="214"/>
      <c r="AC576" s="214"/>
      <c r="AD576" s="214"/>
      <c r="AE576" s="214"/>
      <c r="AF576" s="214"/>
      <c r="AG576" s="214" t="s">
        <v>160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ht="22.5" outlineLevel="1" x14ac:dyDescent="0.2">
      <c r="A577" s="238">
        <v>121</v>
      </c>
      <c r="B577" s="239" t="s">
        <v>655</v>
      </c>
      <c r="C577" s="259" t="s">
        <v>656</v>
      </c>
      <c r="D577" s="240" t="s">
        <v>310</v>
      </c>
      <c r="E577" s="241">
        <v>6.5</v>
      </c>
      <c r="F577" s="242"/>
      <c r="G577" s="243">
        <f>ROUND(E577*F577,2)</f>
        <v>0</v>
      </c>
      <c r="H577" s="242"/>
      <c r="I577" s="243">
        <f>ROUND(E577*H577,2)</f>
        <v>0</v>
      </c>
      <c r="J577" s="242"/>
      <c r="K577" s="243">
        <f>ROUND(E577*J577,2)</f>
        <v>0</v>
      </c>
      <c r="L577" s="243">
        <v>21</v>
      </c>
      <c r="M577" s="243">
        <f>G577*(1+L577/100)</f>
        <v>0</v>
      </c>
      <c r="N577" s="243">
        <v>0</v>
      </c>
      <c r="O577" s="243">
        <f>ROUND(E577*N577,2)</f>
        <v>0</v>
      </c>
      <c r="P577" s="243">
        <v>0</v>
      </c>
      <c r="Q577" s="243">
        <f>ROUND(E577*P577,2)</f>
        <v>0</v>
      </c>
      <c r="R577" s="243"/>
      <c r="S577" s="243" t="s">
        <v>384</v>
      </c>
      <c r="T577" s="244" t="s">
        <v>154</v>
      </c>
      <c r="U577" s="224">
        <v>0</v>
      </c>
      <c r="V577" s="224">
        <f>ROUND(E577*U577,2)</f>
        <v>0</v>
      </c>
      <c r="W577" s="224"/>
      <c r="X577" s="224" t="s">
        <v>155</v>
      </c>
      <c r="Y577" s="214"/>
      <c r="Z577" s="214"/>
      <c r="AA577" s="214"/>
      <c r="AB577" s="214"/>
      <c r="AC577" s="214"/>
      <c r="AD577" s="214"/>
      <c r="AE577" s="214"/>
      <c r="AF577" s="214"/>
      <c r="AG577" s="214" t="s">
        <v>156</v>
      </c>
      <c r="AH577" s="214"/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 x14ac:dyDescent="0.2">
      <c r="A578" s="222"/>
      <c r="B578" s="223"/>
      <c r="C578" s="261" t="s">
        <v>638</v>
      </c>
      <c r="D578" s="225"/>
      <c r="E578" s="226"/>
      <c r="F578" s="224"/>
      <c r="G578" s="224"/>
      <c r="H578" s="224"/>
      <c r="I578" s="224"/>
      <c r="J578" s="224"/>
      <c r="K578" s="224"/>
      <c r="L578" s="224"/>
      <c r="M578" s="224"/>
      <c r="N578" s="224"/>
      <c r="O578" s="224"/>
      <c r="P578" s="224"/>
      <c r="Q578" s="224"/>
      <c r="R578" s="224"/>
      <c r="S578" s="224"/>
      <c r="T578" s="224"/>
      <c r="U578" s="224"/>
      <c r="V578" s="224"/>
      <c r="W578" s="224"/>
      <c r="X578" s="224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160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 x14ac:dyDescent="0.2">
      <c r="A579" s="222"/>
      <c r="B579" s="223"/>
      <c r="C579" s="261" t="s">
        <v>657</v>
      </c>
      <c r="D579" s="225"/>
      <c r="E579" s="226">
        <v>6.5</v>
      </c>
      <c r="F579" s="224"/>
      <c r="G579" s="224"/>
      <c r="H579" s="224"/>
      <c r="I579" s="224"/>
      <c r="J579" s="224"/>
      <c r="K579" s="224"/>
      <c r="L579" s="224"/>
      <c r="M579" s="224"/>
      <c r="N579" s="224"/>
      <c r="O579" s="224"/>
      <c r="P579" s="224"/>
      <c r="Q579" s="224"/>
      <c r="R579" s="224"/>
      <c r="S579" s="224"/>
      <c r="T579" s="224"/>
      <c r="U579" s="224"/>
      <c r="V579" s="224"/>
      <c r="W579" s="224"/>
      <c r="X579" s="224"/>
      <c r="Y579" s="214"/>
      <c r="Z579" s="214"/>
      <c r="AA579" s="214"/>
      <c r="AB579" s="214"/>
      <c r="AC579" s="214"/>
      <c r="AD579" s="214"/>
      <c r="AE579" s="214"/>
      <c r="AF579" s="214"/>
      <c r="AG579" s="214" t="s">
        <v>160</v>
      </c>
      <c r="AH579" s="214">
        <v>0</v>
      </c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ht="22.5" outlineLevel="1" x14ac:dyDescent="0.2">
      <c r="A580" s="238">
        <v>122</v>
      </c>
      <c r="B580" s="239" t="s">
        <v>658</v>
      </c>
      <c r="C580" s="259" t="s">
        <v>659</v>
      </c>
      <c r="D580" s="240" t="s">
        <v>272</v>
      </c>
      <c r="E580" s="241">
        <v>1</v>
      </c>
      <c r="F580" s="242"/>
      <c r="G580" s="243">
        <f>ROUND(E580*F580,2)</f>
        <v>0</v>
      </c>
      <c r="H580" s="242"/>
      <c r="I580" s="243">
        <f>ROUND(E580*H580,2)</f>
        <v>0</v>
      </c>
      <c r="J580" s="242"/>
      <c r="K580" s="243">
        <f>ROUND(E580*J580,2)</f>
        <v>0</v>
      </c>
      <c r="L580" s="243">
        <v>21</v>
      </c>
      <c r="M580" s="243">
        <f>G580*(1+L580/100)</f>
        <v>0</v>
      </c>
      <c r="N580" s="243">
        <v>0</v>
      </c>
      <c r="O580" s="243">
        <f>ROUND(E580*N580,2)</f>
        <v>0</v>
      </c>
      <c r="P580" s="243">
        <v>0</v>
      </c>
      <c r="Q580" s="243">
        <f>ROUND(E580*P580,2)</f>
        <v>0</v>
      </c>
      <c r="R580" s="243"/>
      <c r="S580" s="243" t="s">
        <v>384</v>
      </c>
      <c r="T580" s="244" t="s">
        <v>154</v>
      </c>
      <c r="U580" s="224">
        <v>0</v>
      </c>
      <c r="V580" s="224">
        <f>ROUND(E580*U580,2)</f>
        <v>0</v>
      </c>
      <c r="W580" s="224"/>
      <c r="X580" s="224" t="s">
        <v>155</v>
      </c>
      <c r="Y580" s="214"/>
      <c r="Z580" s="214"/>
      <c r="AA580" s="214"/>
      <c r="AB580" s="214"/>
      <c r="AC580" s="214"/>
      <c r="AD580" s="214"/>
      <c r="AE580" s="214"/>
      <c r="AF580" s="214"/>
      <c r="AG580" s="214" t="s">
        <v>156</v>
      </c>
      <c r="AH580" s="214"/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">
      <c r="A581" s="222"/>
      <c r="B581" s="223"/>
      <c r="C581" s="264" t="s">
        <v>690</v>
      </c>
      <c r="D581" s="248"/>
      <c r="E581" s="248"/>
      <c r="F581" s="248"/>
      <c r="G581" s="248"/>
      <c r="H581" s="224"/>
      <c r="I581" s="224"/>
      <c r="J581" s="224"/>
      <c r="K581" s="224"/>
      <c r="L581" s="224"/>
      <c r="M581" s="224"/>
      <c r="N581" s="224"/>
      <c r="O581" s="224"/>
      <c r="P581" s="224"/>
      <c r="Q581" s="224"/>
      <c r="R581" s="224"/>
      <c r="S581" s="224"/>
      <c r="T581" s="224"/>
      <c r="U581" s="224"/>
      <c r="V581" s="224"/>
      <c r="W581" s="224"/>
      <c r="X581" s="224"/>
      <c r="Y581" s="214"/>
      <c r="Z581" s="214"/>
      <c r="AA581" s="214"/>
      <c r="AB581" s="214"/>
      <c r="AC581" s="214"/>
      <c r="AD581" s="214"/>
      <c r="AE581" s="214"/>
      <c r="AF581" s="214"/>
      <c r="AG581" s="214" t="s">
        <v>174</v>
      </c>
      <c r="AH581" s="214"/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">
      <c r="A582" s="222"/>
      <c r="B582" s="223"/>
      <c r="C582" s="262" t="s">
        <v>660</v>
      </c>
      <c r="D582" s="247"/>
      <c r="E582" s="247"/>
      <c r="F582" s="247"/>
      <c r="G582" s="247"/>
      <c r="H582" s="224"/>
      <c r="I582" s="224"/>
      <c r="J582" s="224"/>
      <c r="K582" s="224"/>
      <c r="L582" s="224"/>
      <c r="M582" s="224"/>
      <c r="N582" s="224"/>
      <c r="O582" s="224"/>
      <c r="P582" s="224"/>
      <c r="Q582" s="224"/>
      <c r="R582" s="224"/>
      <c r="S582" s="224"/>
      <c r="T582" s="224"/>
      <c r="U582" s="224"/>
      <c r="V582" s="224"/>
      <c r="W582" s="224"/>
      <c r="X582" s="224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174</v>
      </c>
      <c r="AH582" s="214"/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 x14ac:dyDescent="0.2">
      <c r="A583" s="222"/>
      <c r="B583" s="223"/>
      <c r="C583" s="261" t="s">
        <v>638</v>
      </c>
      <c r="D583" s="225"/>
      <c r="E583" s="226"/>
      <c r="F583" s="224"/>
      <c r="G583" s="224"/>
      <c r="H583" s="224"/>
      <c r="I583" s="224"/>
      <c r="J583" s="224"/>
      <c r="K583" s="224"/>
      <c r="L583" s="224"/>
      <c r="M583" s="224"/>
      <c r="N583" s="224"/>
      <c r="O583" s="224"/>
      <c r="P583" s="224"/>
      <c r="Q583" s="224"/>
      <c r="R583" s="224"/>
      <c r="S583" s="224"/>
      <c r="T583" s="224"/>
      <c r="U583" s="224"/>
      <c r="V583" s="224"/>
      <c r="W583" s="224"/>
      <c r="X583" s="224"/>
      <c r="Y583" s="214"/>
      <c r="Z583" s="214"/>
      <c r="AA583" s="214"/>
      <c r="AB583" s="214"/>
      <c r="AC583" s="214"/>
      <c r="AD583" s="214"/>
      <c r="AE583" s="214"/>
      <c r="AF583" s="214"/>
      <c r="AG583" s="214" t="s">
        <v>160</v>
      </c>
      <c r="AH583" s="214">
        <v>0</v>
      </c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">
      <c r="A584" s="222"/>
      <c r="B584" s="223"/>
      <c r="C584" s="261" t="s">
        <v>294</v>
      </c>
      <c r="D584" s="225"/>
      <c r="E584" s="226">
        <v>1</v>
      </c>
      <c r="F584" s="224"/>
      <c r="G584" s="224"/>
      <c r="H584" s="224"/>
      <c r="I584" s="224"/>
      <c r="J584" s="224"/>
      <c r="K584" s="224"/>
      <c r="L584" s="224"/>
      <c r="M584" s="224"/>
      <c r="N584" s="224"/>
      <c r="O584" s="224"/>
      <c r="P584" s="224"/>
      <c r="Q584" s="224"/>
      <c r="R584" s="224"/>
      <c r="S584" s="224"/>
      <c r="T584" s="224"/>
      <c r="U584" s="224"/>
      <c r="V584" s="224"/>
      <c r="W584" s="224"/>
      <c r="X584" s="224"/>
      <c r="Y584" s="214"/>
      <c r="Z584" s="214"/>
      <c r="AA584" s="214"/>
      <c r="AB584" s="214"/>
      <c r="AC584" s="214"/>
      <c r="AD584" s="214"/>
      <c r="AE584" s="214"/>
      <c r="AF584" s="214"/>
      <c r="AG584" s="214" t="s">
        <v>160</v>
      </c>
      <c r="AH584" s="214">
        <v>0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ht="22.5" outlineLevel="1" x14ac:dyDescent="0.2">
      <c r="A585" s="238">
        <v>123</v>
      </c>
      <c r="B585" s="239" t="s">
        <v>661</v>
      </c>
      <c r="C585" s="259" t="s">
        <v>662</v>
      </c>
      <c r="D585" s="240" t="s">
        <v>310</v>
      </c>
      <c r="E585" s="241">
        <v>34.5</v>
      </c>
      <c r="F585" s="242"/>
      <c r="G585" s="243">
        <f>ROUND(E585*F585,2)</f>
        <v>0</v>
      </c>
      <c r="H585" s="242"/>
      <c r="I585" s="243">
        <f>ROUND(E585*H585,2)</f>
        <v>0</v>
      </c>
      <c r="J585" s="242"/>
      <c r="K585" s="243">
        <f>ROUND(E585*J585,2)</f>
        <v>0</v>
      </c>
      <c r="L585" s="243">
        <v>21</v>
      </c>
      <c r="M585" s="243">
        <f>G585*(1+L585/100)</f>
        <v>0</v>
      </c>
      <c r="N585" s="243">
        <v>0</v>
      </c>
      <c r="O585" s="243">
        <f>ROUND(E585*N585,2)</f>
        <v>0</v>
      </c>
      <c r="P585" s="243">
        <v>0</v>
      </c>
      <c r="Q585" s="243">
        <f>ROUND(E585*P585,2)</f>
        <v>0</v>
      </c>
      <c r="R585" s="243"/>
      <c r="S585" s="243" t="s">
        <v>384</v>
      </c>
      <c r="T585" s="244" t="s">
        <v>154</v>
      </c>
      <c r="U585" s="224">
        <v>0</v>
      </c>
      <c r="V585" s="224">
        <f>ROUND(E585*U585,2)</f>
        <v>0</v>
      </c>
      <c r="W585" s="224"/>
      <c r="X585" s="224" t="s">
        <v>155</v>
      </c>
      <c r="Y585" s="214"/>
      <c r="Z585" s="214"/>
      <c r="AA585" s="214"/>
      <c r="AB585" s="214"/>
      <c r="AC585" s="214"/>
      <c r="AD585" s="214"/>
      <c r="AE585" s="214"/>
      <c r="AF585" s="214"/>
      <c r="AG585" s="214" t="s">
        <v>156</v>
      </c>
      <c r="AH585" s="214"/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">
      <c r="A586" s="222"/>
      <c r="B586" s="223"/>
      <c r="C586" s="264" t="s">
        <v>663</v>
      </c>
      <c r="D586" s="248"/>
      <c r="E586" s="248"/>
      <c r="F586" s="248"/>
      <c r="G586" s="248"/>
      <c r="H586" s="224"/>
      <c r="I586" s="224"/>
      <c r="J586" s="224"/>
      <c r="K586" s="224"/>
      <c r="L586" s="224"/>
      <c r="M586" s="224"/>
      <c r="N586" s="224"/>
      <c r="O586" s="224"/>
      <c r="P586" s="224"/>
      <c r="Q586" s="224"/>
      <c r="R586" s="224"/>
      <c r="S586" s="224"/>
      <c r="T586" s="224"/>
      <c r="U586" s="224"/>
      <c r="V586" s="224"/>
      <c r="W586" s="224"/>
      <c r="X586" s="224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174</v>
      </c>
      <c r="AH586" s="214"/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">
      <c r="A587" s="222"/>
      <c r="B587" s="223"/>
      <c r="C587" s="261" t="s">
        <v>638</v>
      </c>
      <c r="D587" s="225"/>
      <c r="E587" s="226"/>
      <c r="F587" s="224"/>
      <c r="G587" s="224"/>
      <c r="H587" s="224"/>
      <c r="I587" s="224"/>
      <c r="J587" s="224"/>
      <c r="K587" s="224"/>
      <c r="L587" s="224"/>
      <c r="M587" s="224"/>
      <c r="N587" s="224"/>
      <c r="O587" s="224"/>
      <c r="P587" s="224"/>
      <c r="Q587" s="224"/>
      <c r="R587" s="224"/>
      <c r="S587" s="224"/>
      <c r="T587" s="224"/>
      <c r="U587" s="224"/>
      <c r="V587" s="224"/>
      <c r="W587" s="224"/>
      <c r="X587" s="224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160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">
      <c r="A588" s="222"/>
      <c r="B588" s="223"/>
      <c r="C588" s="261" t="s">
        <v>664</v>
      </c>
      <c r="D588" s="225"/>
      <c r="E588" s="226">
        <v>34.5</v>
      </c>
      <c r="F588" s="224"/>
      <c r="G588" s="224"/>
      <c r="H588" s="224"/>
      <c r="I588" s="224"/>
      <c r="J588" s="224"/>
      <c r="K588" s="224"/>
      <c r="L588" s="224"/>
      <c r="M588" s="224"/>
      <c r="N588" s="224"/>
      <c r="O588" s="224"/>
      <c r="P588" s="224"/>
      <c r="Q588" s="224"/>
      <c r="R588" s="224"/>
      <c r="S588" s="224"/>
      <c r="T588" s="224"/>
      <c r="U588" s="224"/>
      <c r="V588" s="224"/>
      <c r="W588" s="224"/>
      <c r="X588" s="224"/>
      <c r="Y588" s="214"/>
      <c r="Z588" s="214"/>
      <c r="AA588" s="214"/>
      <c r="AB588" s="214"/>
      <c r="AC588" s="214"/>
      <c r="AD588" s="214"/>
      <c r="AE588" s="214"/>
      <c r="AF588" s="214"/>
      <c r="AG588" s="214" t="s">
        <v>160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x14ac:dyDescent="0.2">
      <c r="A589" s="232" t="s">
        <v>147</v>
      </c>
      <c r="B589" s="233" t="s">
        <v>115</v>
      </c>
      <c r="C589" s="258" t="s">
        <v>116</v>
      </c>
      <c r="D589" s="234"/>
      <c r="E589" s="235"/>
      <c r="F589" s="236"/>
      <c r="G589" s="236">
        <f>SUMIF(AG590:AG594,"&lt;&gt;NOR",G590:G594)</f>
        <v>0</v>
      </c>
      <c r="H589" s="236"/>
      <c r="I589" s="236">
        <f>SUM(I590:I594)</f>
        <v>0</v>
      </c>
      <c r="J589" s="236"/>
      <c r="K589" s="236">
        <f>SUM(K590:K594)</f>
        <v>0</v>
      </c>
      <c r="L589" s="236"/>
      <c r="M589" s="236">
        <f>SUM(M590:M594)</f>
        <v>0</v>
      </c>
      <c r="N589" s="236"/>
      <c r="O589" s="236">
        <f>SUM(O590:O594)</f>
        <v>0</v>
      </c>
      <c r="P589" s="236"/>
      <c r="Q589" s="236">
        <f>SUM(Q590:Q594)</f>
        <v>0</v>
      </c>
      <c r="R589" s="236"/>
      <c r="S589" s="236"/>
      <c r="T589" s="237"/>
      <c r="U589" s="231"/>
      <c r="V589" s="231">
        <f>SUM(V590:V594)</f>
        <v>0</v>
      </c>
      <c r="W589" s="231"/>
      <c r="X589" s="231"/>
      <c r="AG589" t="s">
        <v>148</v>
      </c>
    </row>
    <row r="590" spans="1:60" outlineLevel="1" x14ac:dyDescent="0.2">
      <c r="A590" s="238">
        <v>124</v>
      </c>
      <c r="B590" s="239" t="s">
        <v>665</v>
      </c>
      <c r="C590" s="259" t="s">
        <v>666</v>
      </c>
      <c r="D590" s="240" t="s">
        <v>272</v>
      </c>
      <c r="E590" s="241">
        <v>1</v>
      </c>
      <c r="F590" s="242"/>
      <c r="G590" s="243">
        <f>ROUND(E590*F590,2)</f>
        <v>0</v>
      </c>
      <c r="H590" s="242"/>
      <c r="I590" s="243">
        <f>ROUND(E590*H590,2)</f>
        <v>0</v>
      </c>
      <c r="J590" s="242"/>
      <c r="K590" s="243">
        <f>ROUND(E590*J590,2)</f>
        <v>0</v>
      </c>
      <c r="L590" s="243">
        <v>21</v>
      </c>
      <c r="M590" s="243">
        <f>G590*(1+L590/100)</f>
        <v>0</v>
      </c>
      <c r="N590" s="243">
        <v>0</v>
      </c>
      <c r="O590" s="243">
        <f>ROUND(E590*N590,2)</f>
        <v>0</v>
      </c>
      <c r="P590" s="243">
        <v>0</v>
      </c>
      <c r="Q590" s="243">
        <f>ROUND(E590*P590,2)</f>
        <v>0</v>
      </c>
      <c r="R590" s="243"/>
      <c r="S590" s="243" t="s">
        <v>384</v>
      </c>
      <c r="T590" s="244" t="s">
        <v>154</v>
      </c>
      <c r="U590" s="224">
        <v>0</v>
      </c>
      <c r="V590" s="224">
        <f>ROUND(E590*U590,2)</f>
        <v>0</v>
      </c>
      <c r="W590" s="224"/>
      <c r="X590" s="224" t="s">
        <v>155</v>
      </c>
      <c r="Y590" s="214"/>
      <c r="Z590" s="214"/>
      <c r="AA590" s="214"/>
      <c r="AB590" s="214"/>
      <c r="AC590" s="214"/>
      <c r="AD590" s="214"/>
      <c r="AE590" s="214"/>
      <c r="AF590" s="214"/>
      <c r="AG590" s="214" t="s">
        <v>156</v>
      </c>
      <c r="AH590" s="214"/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outlineLevel="1" x14ac:dyDescent="0.2">
      <c r="A591" s="222"/>
      <c r="B591" s="223"/>
      <c r="C591" s="264" t="s">
        <v>667</v>
      </c>
      <c r="D591" s="248"/>
      <c r="E591" s="248"/>
      <c r="F591" s="248"/>
      <c r="G591" s="248"/>
      <c r="H591" s="224"/>
      <c r="I591" s="224"/>
      <c r="J591" s="224"/>
      <c r="K591" s="224"/>
      <c r="L591" s="224"/>
      <c r="M591" s="224"/>
      <c r="N591" s="224"/>
      <c r="O591" s="224"/>
      <c r="P591" s="224"/>
      <c r="Q591" s="224"/>
      <c r="R591" s="224"/>
      <c r="S591" s="224"/>
      <c r="T591" s="224"/>
      <c r="U591" s="224"/>
      <c r="V591" s="224"/>
      <c r="W591" s="224"/>
      <c r="X591" s="224"/>
      <c r="Y591" s="214"/>
      <c r="Z591" s="214"/>
      <c r="AA591" s="214"/>
      <c r="AB591" s="214"/>
      <c r="AC591" s="214"/>
      <c r="AD591" s="214"/>
      <c r="AE591" s="214"/>
      <c r="AF591" s="214"/>
      <c r="AG591" s="214" t="s">
        <v>174</v>
      </c>
      <c r="AH591" s="214"/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22"/>
      <c r="B592" s="223"/>
      <c r="C592" s="262" t="s">
        <v>668</v>
      </c>
      <c r="D592" s="247"/>
      <c r="E592" s="247"/>
      <c r="F592" s="247"/>
      <c r="G592" s="247"/>
      <c r="H592" s="224"/>
      <c r="I592" s="224"/>
      <c r="J592" s="224"/>
      <c r="K592" s="224"/>
      <c r="L592" s="224"/>
      <c r="M592" s="224"/>
      <c r="N592" s="224"/>
      <c r="O592" s="224"/>
      <c r="P592" s="224"/>
      <c r="Q592" s="224"/>
      <c r="R592" s="224"/>
      <c r="S592" s="224"/>
      <c r="T592" s="224"/>
      <c r="U592" s="224"/>
      <c r="V592" s="224"/>
      <c r="W592" s="224"/>
      <c r="X592" s="224"/>
      <c r="Y592" s="214"/>
      <c r="Z592" s="214"/>
      <c r="AA592" s="214"/>
      <c r="AB592" s="214"/>
      <c r="AC592" s="214"/>
      <c r="AD592" s="214"/>
      <c r="AE592" s="214"/>
      <c r="AF592" s="214"/>
      <c r="AG592" s="214" t="s">
        <v>174</v>
      </c>
      <c r="AH592" s="214"/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">
      <c r="A593" s="222"/>
      <c r="B593" s="223"/>
      <c r="C593" s="261" t="s">
        <v>669</v>
      </c>
      <c r="D593" s="225"/>
      <c r="E593" s="226"/>
      <c r="F593" s="224"/>
      <c r="G593" s="224"/>
      <c r="H593" s="224"/>
      <c r="I593" s="224"/>
      <c r="J593" s="224"/>
      <c r="K593" s="224"/>
      <c r="L593" s="224"/>
      <c r="M593" s="224"/>
      <c r="N593" s="224"/>
      <c r="O593" s="224"/>
      <c r="P593" s="224"/>
      <c r="Q593" s="224"/>
      <c r="R593" s="224"/>
      <c r="S593" s="224"/>
      <c r="T593" s="224"/>
      <c r="U593" s="224"/>
      <c r="V593" s="224"/>
      <c r="W593" s="224"/>
      <c r="X593" s="224"/>
      <c r="Y593" s="214"/>
      <c r="Z593" s="214"/>
      <c r="AA593" s="214"/>
      <c r="AB593" s="214"/>
      <c r="AC593" s="214"/>
      <c r="AD593" s="214"/>
      <c r="AE593" s="214"/>
      <c r="AF593" s="214"/>
      <c r="AG593" s="214" t="s">
        <v>160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">
      <c r="A594" s="222"/>
      <c r="B594" s="223"/>
      <c r="C594" s="261" t="s">
        <v>294</v>
      </c>
      <c r="D594" s="225"/>
      <c r="E594" s="226">
        <v>1</v>
      </c>
      <c r="F594" s="224"/>
      <c r="G594" s="224"/>
      <c r="H594" s="224"/>
      <c r="I594" s="224"/>
      <c r="J594" s="224"/>
      <c r="K594" s="224"/>
      <c r="L594" s="224"/>
      <c r="M594" s="224"/>
      <c r="N594" s="224"/>
      <c r="O594" s="224"/>
      <c r="P594" s="224"/>
      <c r="Q594" s="224"/>
      <c r="R594" s="224"/>
      <c r="S594" s="224"/>
      <c r="T594" s="224"/>
      <c r="U594" s="224"/>
      <c r="V594" s="224"/>
      <c r="W594" s="224"/>
      <c r="X594" s="224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160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x14ac:dyDescent="0.2">
      <c r="A595" s="232" t="s">
        <v>147</v>
      </c>
      <c r="B595" s="233" t="s">
        <v>117</v>
      </c>
      <c r="C595" s="258" t="s">
        <v>118</v>
      </c>
      <c r="D595" s="234"/>
      <c r="E595" s="235"/>
      <c r="F595" s="236"/>
      <c r="G595" s="236">
        <f>SUMIF(AG596:AG598,"&lt;&gt;NOR",G596:G598)</f>
        <v>0</v>
      </c>
      <c r="H595" s="236"/>
      <c r="I595" s="236">
        <f>SUM(I596:I598)</f>
        <v>0</v>
      </c>
      <c r="J595" s="236"/>
      <c r="K595" s="236">
        <f>SUM(K596:K598)</f>
        <v>0</v>
      </c>
      <c r="L595" s="236"/>
      <c r="M595" s="236">
        <f>SUM(M596:M598)</f>
        <v>0</v>
      </c>
      <c r="N595" s="236"/>
      <c r="O595" s="236">
        <f>SUM(O596:O598)</f>
        <v>0</v>
      </c>
      <c r="P595" s="236"/>
      <c r="Q595" s="236">
        <f>SUM(Q596:Q598)</f>
        <v>0</v>
      </c>
      <c r="R595" s="236"/>
      <c r="S595" s="236"/>
      <c r="T595" s="237"/>
      <c r="U595" s="231"/>
      <c r="V595" s="231">
        <f>SUM(V596:V598)</f>
        <v>0</v>
      </c>
      <c r="W595" s="231"/>
      <c r="X595" s="231"/>
      <c r="AG595" t="s">
        <v>148</v>
      </c>
    </row>
    <row r="596" spans="1:60" ht="22.5" outlineLevel="1" x14ac:dyDescent="0.2">
      <c r="A596" s="238">
        <v>125</v>
      </c>
      <c r="B596" s="239" t="s">
        <v>670</v>
      </c>
      <c r="C596" s="259" t="s">
        <v>671</v>
      </c>
      <c r="D596" s="240" t="s">
        <v>272</v>
      </c>
      <c r="E596" s="241">
        <v>1</v>
      </c>
      <c r="F596" s="242"/>
      <c r="G596" s="243">
        <f>ROUND(E596*F596,2)</f>
        <v>0</v>
      </c>
      <c r="H596" s="242"/>
      <c r="I596" s="243">
        <f>ROUND(E596*H596,2)</f>
        <v>0</v>
      </c>
      <c r="J596" s="242"/>
      <c r="K596" s="243">
        <f>ROUND(E596*J596,2)</f>
        <v>0</v>
      </c>
      <c r="L596" s="243">
        <v>21</v>
      </c>
      <c r="M596" s="243">
        <f>G596*(1+L596/100)</f>
        <v>0</v>
      </c>
      <c r="N596" s="243">
        <v>0</v>
      </c>
      <c r="O596" s="243">
        <f>ROUND(E596*N596,2)</f>
        <v>0</v>
      </c>
      <c r="P596" s="243">
        <v>0</v>
      </c>
      <c r="Q596" s="243">
        <f>ROUND(E596*P596,2)</f>
        <v>0</v>
      </c>
      <c r="R596" s="243"/>
      <c r="S596" s="243" t="s">
        <v>384</v>
      </c>
      <c r="T596" s="244" t="s">
        <v>154</v>
      </c>
      <c r="U596" s="224">
        <v>0</v>
      </c>
      <c r="V596" s="224">
        <f>ROUND(E596*U596,2)</f>
        <v>0</v>
      </c>
      <c r="W596" s="224"/>
      <c r="X596" s="224" t="s">
        <v>155</v>
      </c>
      <c r="Y596" s="214"/>
      <c r="Z596" s="214"/>
      <c r="AA596" s="214"/>
      <c r="AB596" s="214"/>
      <c r="AC596" s="214"/>
      <c r="AD596" s="214"/>
      <c r="AE596" s="214"/>
      <c r="AF596" s="214"/>
      <c r="AG596" s="214" t="s">
        <v>156</v>
      </c>
      <c r="AH596" s="214"/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 x14ac:dyDescent="0.2">
      <c r="A597" s="222"/>
      <c r="B597" s="223"/>
      <c r="C597" s="261" t="s">
        <v>672</v>
      </c>
      <c r="D597" s="225"/>
      <c r="E597" s="226"/>
      <c r="F597" s="224"/>
      <c r="G597" s="224"/>
      <c r="H597" s="224"/>
      <c r="I597" s="224"/>
      <c r="J597" s="224"/>
      <c r="K597" s="224"/>
      <c r="L597" s="224"/>
      <c r="M597" s="224"/>
      <c r="N597" s="224"/>
      <c r="O597" s="224"/>
      <c r="P597" s="224"/>
      <c r="Q597" s="224"/>
      <c r="R597" s="224"/>
      <c r="S597" s="224"/>
      <c r="T597" s="224"/>
      <c r="U597" s="224"/>
      <c r="V597" s="224"/>
      <c r="W597" s="224"/>
      <c r="X597" s="224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160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 x14ac:dyDescent="0.2">
      <c r="A598" s="222"/>
      <c r="B598" s="223"/>
      <c r="C598" s="261" t="s">
        <v>294</v>
      </c>
      <c r="D598" s="225"/>
      <c r="E598" s="226">
        <v>1</v>
      </c>
      <c r="F598" s="224"/>
      <c r="G598" s="224"/>
      <c r="H598" s="224"/>
      <c r="I598" s="224"/>
      <c r="J598" s="224"/>
      <c r="K598" s="224"/>
      <c r="L598" s="224"/>
      <c r="M598" s="224"/>
      <c r="N598" s="224"/>
      <c r="O598" s="224"/>
      <c r="P598" s="224"/>
      <c r="Q598" s="224"/>
      <c r="R598" s="224"/>
      <c r="S598" s="224"/>
      <c r="T598" s="224"/>
      <c r="U598" s="224"/>
      <c r="V598" s="224"/>
      <c r="W598" s="224"/>
      <c r="X598" s="224"/>
      <c r="Y598" s="214"/>
      <c r="Z598" s="214"/>
      <c r="AA598" s="214"/>
      <c r="AB598" s="214"/>
      <c r="AC598" s="214"/>
      <c r="AD598" s="214"/>
      <c r="AE598" s="214"/>
      <c r="AF598" s="214"/>
      <c r="AG598" s="214" t="s">
        <v>160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x14ac:dyDescent="0.2">
      <c r="A599" s="232" t="s">
        <v>147</v>
      </c>
      <c r="B599" s="233" t="s">
        <v>119</v>
      </c>
      <c r="C599" s="258" t="s">
        <v>28</v>
      </c>
      <c r="D599" s="234"/>
      <c r="E599" s="235"/>
      <c r="F599" s="236"/>
      <c r="G599" s="236">
        <f>SUMIF(AG600:AG601,"&lt;&gt;NOR",G600:G601)</f>
        <v>0</v>
      </c>
      <c r="H599" s="236"/>
      <c r="I599" s="236">
        <f>SUM(I600:I601)</f>
        <v>0</v>
      </c>
      <c r="J599" s="236"/>
      <c r="K599" s="236">
        <f>SUM(K600:K601)</f>
        <v>0</v>
      </c>
      <c r="L599" s="236"/>
      <c r="M599" s="236">
        <f>SUM(M600:M601)</f>
        <v>0</v>
      </c>
      <c r="N599" s="236"/>
      <c r="O599" s="236">
        <f>SUM(O600:O601)</f>
        <v>0</v>
      </c>
      <c r="P599" s="236"/>
      <c r="Q599" s="236">
        <f>SUM(Q600:Q601)</f>
        <v>0</v>
      </c>
      <c r="R599" s="236"/>
      <c r="S599" s="236"/>
      <c r="T599" s="237"/>
      <c r="U599" s="231"/>
      <c r="V599" s="231">
        <f>SUM(V600:V601)</f>
        <v>0</v>
      </c>
      <c r="W599" s="231"/>
      <c r="X599" s="231"/>
      <c r="AG599" t="s">
        <v>148</v>
      </c>
    </row>
    <row r="600" spans="1:60" outlineLevel="1" x14ac:dyDescent="0.2">
      <c r="A600" s="250">
        <v>126</v>
      </c>
      <c r="B600" s="251" t="s">
        <v>673</v>
      </c>
      <c r="C600" s="268" t="s">
        <v>674</v>
      </c>
      <c r="D600" s="252" t="s">
        <v>675</v>
      </c>
      <c r="E600" s="253">
        <v>1</v>
      </c>
      <c r="F600" s="254"/>
      <c r="G600" s="255">
        <f>ROUND(E600*F600,2)</f>
        <v>0</v>
      </c>
      <c r="H600" s="254"/>
      <c r="I600" s="255">
        <f>ROUND(E600*H600,2)</f>
        <v>0</v>
      </c>
      <c r="J600" s="254"/>
      <c r="K600" s="255">
        <f>ROUND(E600*J600,2)</f>
        <v>0</v>
      </c>
      <c r="L600" s="255">
        <v>21</v>
      </c>
      <c r="M600" s="255">
        <f>G600*(1+L600/100)</f>
        <v>0</v>
      </c>
      <c r="N600" s="255">
        <v>0</v>
      </c>
      <c r="O600" s="255">
        <f>ROUND(E600*N600,2)</f>
        <v>0</v>
      </c>
      <c r="P600" s="255">
        <v>0</v>
      </c>
      <c r="Q600" s="255">
        <f>ROUND(E600*P600,2)</f>
        <v>0</v>
      </c>
      <c r="R600" s="255"/>
      <c r="S600" s="255" t="s">
        <v>384</v>
      </c>
      <c r="T600" s="256" t="s">
        <v>154</v>
      </c>
      <c r="U600" s="224">
        <v>0</v>
      </c>
      <c r="V600" s="224">
        <f>ROUND(E600*U600,2)</f>
        <v>0</v>
      </c>
      <c r="W600" s="224"/>
      <c r="X600" s="224" t="s">
        <v>676</v>
      </c>
      <c r="Y600" s="214"/>
      <c r="Z600" s="214"/>
      <c r="AA600" s="214"/>
      <c r="AB600" s="214"/>
      <c r="AC600" s="214"/>
      <c r="AD600" s="214"/>
      <c r="AE600" s="214"/>
      <c r="AF600" s="214"/>
      <c r="AG600" s="214" t="s">
        <v>677</v>
      </c>
      <c r="AH600" s="214"/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">
      <c r="A601" s="238">
        <v>127</v>
      </c>
      <c r="B601" s="239" t="s">
        <v>678</v>
      </c>
      <c r="C601" s="259" t="s">
        <v>679</v>
      </c>
      <c r="D601" s="240" t="s">
        <v>675</v>
      </c>
      <c r="E601" s="241">
        <v>1</v>
      </c>
      <c r="F601" s="242"/>
      <c r="G601" s="243">
        <f>ROUND(E601*F601,2)</f>
        <v>0</v>
      </c>
      <c r="H601" s="242"/>
      <c r="I601" s="243">
        <f>ROUND(E601*H601,2)</f>
        <v>0</v>
      </c>
      <c r="J601" s="242"/>
      <c r="K601" s="243">
        <f>ROUND(E601*J601,2)</f>
        <v>0</v>
      </c>
      <c r="L601" s="243">
        <v>21</v>
      </c>
      <c r="M601" s="243">
        <f>G601*(1+L601/100)</f>
        <v>0</v>
      </c>
      <c r="N601" s="243">
        <v>0</v>
      </c>
      <c r="O601" s="243">
        <f>ROUND(E601*N601,2)</f>
        <v>0</v>
      </c>
      <c r="P601" s="243">
        <v>0</v>
      </c>
      <c r="Q601" s="243">
        <f>ROUND(E601*P601,2)</f>
        <v>0</v>
      </c>
      <c r="R601" s="243"/>
      <c r="S601" s="243" t="s">
        <v>384</v>
      </c>
      <c r="T601" s="244" t="s">
        <v>154</v>
      </c>
      <c r="U601" s="224">
        <v>0</v>
      </c>
      <c r="V601" s="224">
        <f>ROUND(E601*U601,2)</f>
        <v>0</v>
      </c>
      <c r="W601" s="224"/>
      <c r="X601" s="224" t="s">
        <v>676</v>
      </c>
      <c r="Y601" s="214"/>
      <c r="Z601" s="214"/>
      <c r="AA601" s="214"/>
      <c r="AB601" s="214"/>
      <c r="AC601" s="214"/>
      <c r="AD601" s="214"/>
      <c r="AE601" s="214"/>
      <c r="AF601" s="214"/>
      <c r="AG601" s="214" t="s">
        <v>677</v>
      </c>
      <c r="AH601" s="214"/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x14ac:dyDescent="0.2">
      <c r="A602" s="3"/>
      <c r="B602" s="4"/>
      <c r="C602" s="269"/>
      <c r="D602" s="6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AE602">
        <v>15</v>
      </c>
      <c r="AF602">
        <v>21</v>
      </c>
      <c r="AG602" t="s">
        <v>134</v>
      </c>
    </row>
    <row r="603" spans="1:60" x14ac:dyDescent="0.2">
      <c r="A603" s="217"/>
      <c r="B603" s="218" t="s">
        <v>29</v>
      </c>
      <c r="C603" s="270"/>
      <c r="D603" s="219"/>
      <c r="E603" s="220"/>
      <c r="F603" s="220"/>
      <c r="G603" s="257">
        <f>G8+G31+G78+G148+G242+G247+G252+G264+G296+G303+G307+G314+G434+G462+G501+G523+G541+G551+G589+G595+G599</f>
        <v>0</v>
      </c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AE603">
        <f>SUMIF(L7:L601,AE602,G7:G601)</f>
        <v>0</v>
      </c>
      <c r="AF603">
        <f>SUMIF(L7:L601,AF602,G7:G601)</f>
        <v>0</v>
      </c>
      <c r="AG603" t="s">
        <v>680</v>
      </c>
    </row>
    <row r="604" spans="1:60" x14ac:dyDescent="0.2">
      <c r="A604" s="221" t="s">
        <v>681</v>
      </c>
      <c r="B604" s="221"/>
      <c r="C604" s="269"/>
      <c r="D604" s="6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60" x14ac:dyDescent="0.2">
      <c r="A605" s="3"/>
      <c r="B605" s="4" t="s">
        <v>682</v>
      </c>
      <c r="C605" s="269" t="s">
        <v>683</v>
      </c>
      <c r="D605" s="6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AG605" t="s">
        <v>684</v>
      </c>
    </row>
    <row r="606" spans="1:60" x14ac:dyDescent="0.2">
      <c r="A606" s="3"/>
      <c r="B606" s="4" t="s">
        <v>685</v>
      </c>
      <c r="C606" s="269" t="s">
        <v>686</v>
      </c>
      <c r="D606" s="6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AG606" t="s">
        <v>687</v>
      </c>
    </row>
    <row r="607" spans="1:60" x14ac:dyDescent="0.2">
      <c r="A607" s="3"/>
      <c r="B607" s="4"/>
      <c r="C607" s="269" t="s">
        <v>688</v>
      </c>
      <c r="D607" s="6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AG607" t="s">
        <v>689</v>
      </c>
    </row>
    <row r="608" spans="1:60" x14ac:dyDescent="0.2">
      <c r="A608" s="3"/>
      <c r="B608" s="4"/>
      <c r="C608" s="269"/>
      <c r="D608" s="6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3:33" x14ac:dyDescent="0.2">
      <c r="C609" s="271"/>
      <c r="D609" s="10"/>
      <c r="AG609" t="s">
        <v>691</v>
      </c>
    </row>
    <row r="610" spans="3:33" x14ac:dyDescent="0.2">
      <c r="D610" s="10"/>
    </row>
    <row r="611" spans="3:33" x14ac:dyDescent="0.2">
      <c r="D611" s="10"/>
    </row>
    <row r="612" spans="3:33" x14ac:dyDescent="0.2">
      <c r="D612" s="10"/>
    </row>
    <row r="613" spans="3:33" x14ac:dyDescent="0.2">
      <c r="D613" s="10"/>
    </row>
    <row r="614" spans="3:33" x14ac:dyDescent="0.2">
      <c r="D614" s="10"/>
    </row>
    <row r="615" spans="3:33" x14ac:dyDescent="0.2">
      <c r="D615" s="10"/>
    </row>
    <row r="616" spans="3:33" x14ac:dyDescent="0.2">
      <c r="D616" s="10"/>
    </row>
    <row r="617" spans="3:33" x14ac:dyDescent="0.2">
      <c r="D617" s="10"/>
    </row>
    <row r="618" spans="3:33" x14ac:dyDescent="0.2">
      <c r="D618" s="10"/>
    </row>
    <row r="619" spans="3:33" x14ac:dyDescent="0.2">
      <c r="D619" s="10"/>
    </row>
    <row r="620" spans="3:33" x14ac:dyDescent="0.2">
      <c r="D620" s="10"/>
    </row>
    <row r="621" spans="3:33" x14ac:dyDescent="0.2">
      <c r="D621" s="10"/>
    </row>
    <row r="622" spans="3:33" x14ac:dyDescent="0.2">
      <c r="D622" s="10"/>
    </row>
    <row r="623" spans="3:33" x14ac:dyDescent="0.2">
      <c r="D623" s="10"/>
    </row>
    <row r="624" spans="3:33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06HGyaMTTCfM+DCi0Xl+y9ZtKHHaTSWYGc1ErulH2dCuaXdRoZNS4TQqN1dxj8Z0oj47OlNx47qXI9Vj9vtjw==" saltValue="lCsIVXw2QsfgFTHkF0BLDg==" spinCount="100000" sheet="1"/>
  <mergeCells count="100">
    <mergeCell ref="C574:G574"/>
    <mergeCell ref="C581:G581"/>
    <mergeCell ref="C582:G582"/>
    <mergeCell ref="C586:G586"/>
    <mergeCell ref="C591:G591"/>
    <mergeCell ref="C592:G592"/>
    <mergeCell ref="C565:G565"/>
    <mergeCell ref="C566:G566"/>
    <mergeCell ref="C567:G567"/>
    <mergeCell ref="C571:G571"/>
    <mergeCell ref="C572:G572"/>
    <mergeCell ref="C573:G573"/>
    <mergeCell ref="C537:G537"/>
    <mergeCell ref="C543:G543"/>
    <mergeCell ref="C547:G547"/>
    <mergeCell ref="C553:G553"/>
    <mergeCell ref="C557:G557"/>
    <mergeCell ref="C561:G561"/>
    <mergeCell ref="C458:G458"/>
    <mergeCell ref="C497:G497"/>
    <mergeCell ref="C519:G519"/>
    <mergeCell ref="C525:G525"/>
    <mergeCell ref="C526:G526"/>
    <mergeCell ref="C533:G533"/>
    <mergeCell ref="C282:G282"/>
    <mergeCell ref="C292:G292"/>
    <mergeCell ref="C293:G293"/>
    <mergeCell ref="C309:G309"/>
    <mergeCell ref="C318:G318"/>
    <mergeCell ref="C430:G430"/>
    <mergeCell ref="C267:G267"/>
    <mergeCell ref="C268:G268"/>
    <mergeCell ref="C272:G272"/>
    <mergeCell ref="C273:G273"/>
    <mergeCell ref="C274:G274"/>
    <mergeCell ref="C278:G278"/>
    <mergeCell ref="C233:G233"/>
    <mergeCell ref="C254:G254"/>
    <mergeCell ref="C255:G255"/>
    <mergeCell ref="C259:G259"/>
    <mergeCell ref="C260:G260"/>
    <mergeCell ref="C266:G266"/>
    <mergeCell ref="C214:G214"/>
    <mergeCell ref="C219:G219"/>
    <mergeCell ref="C220:G220"/>
    <mergeCell ref="C224:G224"/>
    <mergeCell ref="C227:G227"/>
    <mergeCell ref="C230:G230"/>
    <mergeCell ref="C193:G193"/>
    <mergeCell ref="C197:G197"/>
    <mergeCell ref="C200:G200"/>
    <mergeCell ref="C204:G204"/>
    <mergeCell ref="C207:G207"/>
    <mergeCell ref="C210:G210"/>
    <mergeCell ref="C165:G165"/>
    <mergeCell ref="C170:G170"/>
    <mergeCell ref="C173:G173"/>
    <mergeCell ref="C177:G177"/>
    <mergeCell ref="C181:G181"/>
    <mergeCell ref="C189:G189"/>
    <mergeCell ref="C136:G136"/>
    <mergeCell ref="C141:G141"/>
    <mergeCell ref="C150:G150"/>
    <mergeCell ref="C151:G151"/>
    <mergeCell ref="C157:G157"/>
    <mergeCell ref="C162:G162"/>
    <mergeCell ref="C90:G90"/>
    <mergeCell ref="C91:G91"/>
    <mergeCell ref="C103:G103"/>
    <mergeCell ref="C117:G117"/>
    <mergeCell ref="C120:G120"/>
    <mergeCell ref="C131:G131"/>
    <mergeCell ref="C69:G69"/>
    <mergeCell ref="C73:G73"/>
    <mergeCell ref="C74:G74"/>
    <mergeCell ref="C80:G80"/>
    <mergeCell ref="C88:G88"/>
    <mergeCell ref="C89:G89"/>
    <mergeCell ref="C52:G52"/>
    <mergeCell ref="C57:G57"/>
    <mergeCell ref="C58:G58"/>
    <mergeCell ref="C62:G62"/>
    <mergeCell ref="C63:G63"/>
    <mergeCell ref="C68:G68"/>
    <mergeCell ref="C26:G26"/>
    <mergeCell ref="C36:G36"/>
    <mergeCell ref="C37:G37"/>
    <mergeCell ref="C42:G42"/>
    <mergeCell ref="C48:G48"/>
    <mergeCell ref="C49:G49"/>
    <mergeCell ref="A1:G1"/>
    <mergeCell ref="C2:G2"/>
    <mergeCell ref="C3:G3"/>
    <mergeCell ref="C4:G4"/>
    <mergeCell ref="A604:B604"/>
    <mergeCell ref="C10:G10"/>
    <mergeCell ref="C14:G14"/>
    <mergeCell ref="C17:G17"/>
    <mergeCell ref="C21:G21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103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103 1 Pol'!Názvy_tisku</vt:lpstr>
      <vt:lpstr>oadresa</vt:lpstr>
      <vt:lpstr>Stavba!Objednatel</vt:lpstr>
      <vt:lpstr>Stavba!Objekt</vt:lpstr>
      <vt:lpstr>'SO 103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2020-11-11T21:07:49Z</dcterms:modified>
</cp:coreProperties>
</file>